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T:\ODDĚLENÍ FINANCOVÁNÍ NEPŘÍMÝCH NÁKLADŮ\UCTARNA\EDULK\2026\"/>
    </mc:Choice>
  </mc:AlternateContent>
  <xr:revisionPtr revIDLastSave="0" documentId="13_ncr:1_{F1B7824A-A7BB-4022-8073-82542C105647}" xr6:coauthVersionLast="47" xr6:coauthVersionMax="47" xr10:uidLastSave="{00000000-0000-0000-0000-000000000000}"/>
  <bookViews>
    <workbookView xWindow="-120" yWindow="-120" windowWidth="29040" windowHeight="15840" tabRatio="742" xr2:uid="{00000000-000D-0000-FFFF-FFFF00000000}"/>
  </bookViews>
  <sheets>
    <sheet name="Popis SÚ a nákl.účtů" sheetId="1" r:id="rId1"/>
    <sheet name="Transfery" sheetId="2" r:id="rId2"/>
    <sheet name="Transferové odpisy" sheetId="30" r:id="rId3"/>
    <sheet name="Rozdělení VH" sheetId="10" r:id="rId4"/>
    <sheet name="022 Soubory majetku" sheetId="31" r:id="rId5"/>
    <sheet name="Energie" sheetId="32" r:id="rId6"/>
  </sheets>
  <definedNames>
    <definedName name="_xlnm.Print_Titles" localSheetId="2">'Transferové odpisy'!$4:$5</definedName>
    <definedName name="_xlnm.Print_Titles" localSheetId="1">Transfery!$4:$5</definedName>
    <definedName name="_xlnm.Print_Area" localSheetId="5">Energie!$A$1:$E$71</definedName>
    <definedName name="_xlnm.Print_Area" localSheetId="0">'Popis SÚ a nákl.účtů'!$A$1:$D$153</definedName>
    <definedName name="_xlnm.Print_Area" localSheetId="1">Transfery!$A$1:$M$50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0" l="1"/>
  <c r="B104" i="1"/>
  <c r="B114" i="1" l="1"/>
  <c r="B77" i="1"/>
  <c r="E25" i="32"/>
  <c r="D25" i="32"/>
  <c r="B25" i="32"/>
  <c r="E52" i="32"/>
  <c r="D52" i="32"/>
  <c r="B52" i="32"/>
  <c r="C52" i="32"/>
  <c r="C25" i="32"/>
  <c r="B141" i="1"/>
  <c r="C70" i="32"/>
  <c r="C69" i="32"/>
  <c r="C68" i="32"/>
  <c r="D35" i="32"/>
  <c r="D36" i="32" s="1"/>
  <c r="D8" i="32"/>
  <c r="D9" i="32" s="1"/>
  <c r="B3" i="32"/>
  <c r="E2" i="32"/>
  <c r="C19" i="31"/>
  <c r="C21" i="31"/>
  <c r="C20" i="31"/>
  <c r="E8" i="31"/>
  <c r="E9" i="31"/>
  <c r="E10" i="31"/>
  <c r="E11" i="31"/>
  <c r="E12" i="31"/>
  <c r="E13" i="31"/>
  <c r="E14" i="31"/>
  <c r="E15" i="31"/>
  <c r="E16" i="31"/>
  <c r="E7" i="31"/>
  <c r="B3" i="31"/>
  <c r="G2" i="31"/>
  <c r="J49" i="2"/>
  <c r="J48" i="2"/>
  <c r="J47" i="2"/>
  <c r="B95" i="1"/>
  <c r="C24" i="1"/>
  <c r="B140" i="1" l="1"/>
  <c r="B143" i="1"/>
  <c r="I44" i="2" l="1"/>
  <c r="D44" i="2"/>
  <c r="E44" i="2"/>
  <c r="F44" i="2"/>
  <c r="G44" i="2"/>
  <c r="H44" i="2"/>
  <c r="C44" i="2"/>
  <c r="M44" i="2"/>
  <c r="C47" i="2" l="1"/>
  <c r="J1" i="30"/>
  <c r="C2" i="30"/>
  <c r="E32" i="30"/>
  <c r="E31" i="30"/>
  <c r="E30" i="30"/>
  <c r="I26" i="30" l="1"/>
  <c r="B132" i="1" s="1"/>
  <c r="H26" i="30"/>
  <c r="K42" i="2" s="1"/>
  <c r="K44" i="2" s="1"/>
  <c r="G26" i="30"/>
  <c r="E26" i="30"/>
  <c r="D26" i="30"/>
  <c r="C26" i="30"/>
  <c r="J25" i="30"/>
  <c r="J24" i="30"/>
  <c r="J23" i="30"/>
  <c r="J22" i="30"/>
  <c r="J21" i="30"/>
  <c r="J20" i="30"/>
  <c r="J19" i="30"/>
  <c r="J18" i="30"/>
  <c r="F26" i="30"/>
  <c r="L41" i="2" s="1"/>
  <c r="J17" i="30"/>
  <c r="J16" i="30"/>
  <c r="J15" i="30"/>
  <c r="J14" i="30"/>
  <c r="J13" i="30"/>
  <c r="J12" i="30"/>
  <c r="J11" i="30"/>
  <c r="J10" i="30"/>
  <c r="J9" i="30"/>
  <c r="J8" i="30"/>
  <c r="J7" i="30"/>
  <c r="J6" i="30"/>
  <c r="B139" i="1"/>
  <c r="B144" i="1" s="1"/>
  <c r="C122" i="1"/>
  <c r="B122" i="1"/>
  <c r="L40" i="2" l="1"/>
  <c r="L44" i="2" s="1"/>
  <c r="J26" i="30"/>
  <c r="B130" i="1"/>
  <c r="D95" i="1"/>
  <c r="D59" i="1"/>
  <c r="B59" i="1"/>
  <c r="B146" i="1"/>
  <c r="C67" i="32" s="1"/>
  <c r="D77" i="1"/>
  <c r="D114" i="1"/>
  <c r="C10" i="1"/>
  <c r="C11" i="1"/>
  <c r="C15" i="1"/>
  <c r="C30" i="10"/>
  <c r="C29" i="10"/>
  <c r="C28" i="10"/>
  <c r="E2" i="10"/>
  <c r="J1" i="2"/>
  <c r="D131" i="1"/>
  <c r="D132" i="1"/>
  <c r="D129" i="1"/>
  <c r="C17" i="1"/>
  <c r="C9" i="1"/>
  <c r="B3" i="10"/>
  <c r="D2" i="2"/>
  <c r="B29" i="1"/>
  <c r="D16" i="1"/>
  <c r="J46" i="2" l="1"/>
  <c r="C18" i="31"/>
  <c r="C50" i="2"/>
  <c r="J42" i="2"/>
  <c r="E29" i="30"/>
  <c r="C48" i="2"/>
  <c r="B40" i="1" s="1"/>
  <c r="B39" i="1" s="1"/>
  <c r="C8" i="1"/>
  <c r="B101" i="1"/>
  <c r="C27" i="10"/>
  <c r="J44" i="2" l="1"/>
  <c r="C49" i="2" s="1"/>
  <c r="C22" i="10"/>
  <c r="C2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Pavla</author>
  </authors>
  <commentList>
    <comment ref="D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C134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Výnosy z prodej drobného majetku nejsou příjmeme fondu investic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machovap</author>
    <author>Pavla</author>
  </authors>
  <commentList>
    <comment ref="J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E5" authorId="1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241/374
</t>
        </r>
      </text>
    </comment>
    <comment ref="F5" authorId="1" shapeId="0" xr:uid="{00000000-0006-0000-0100-000003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374/348
</t>
        </r>
      </text>
    </comment>
    <comment ref="H5" authorId="1" shapeId="0" xr:uid="{00000000-0006-0000-0100-000004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388/672</t>
        </r>
      </text>
    </comment>
    <comment ref="I5" authorId="1" shapeId="0" xr:uid="{00000000-0006-0000-0100-000005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348/388</t>
        </r>
      </text>
    </comment>
    <comment ref="J5" authorId="1" shapeId="0" xr:uid="{00000000-0006-0000-0100-000006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dotace zaslané krajským úřadem nebo městem nebo obcí
</t>
        </r>
      </text>
    </comment>
    <comment ref="L40" authorId="2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viz nový list Transferové odpisy - přenos zbývající části nerozpuštěných transferů</t>
        </r>
      </text>
    </comment>
    <comment ref="K42" authorId="2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viz list Transferové odpisy - přenos z nového listu
672 = 403 MD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</author>
  </authors>
  <commentList>
    <comment ref="F5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Znovu opsat hodnotu ze sloupce "D", když bylo zařazeno až v roce 2019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 Pavla</author>
  </authors>
  <commentList>
    <comment ref="B3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doplňte celý název p.o. dle zřizovací listiny</t>
        </r>
      </text>
    </comment>
    <comment ref="C7" authorId="0" shapeId="0" xr:uid="{00000000-0006-0000-0300-000002000000}">
      <text>
        <r>
          <rPr>
            <sz val="10"/>
            <color indexed="81"/>
            <rFont val="Tahoma"/>
            <family val="2"/>
            <charset val="238"/>
          </rPr>
          <t>kontrola na výkaz zisků a ztrát, doplťe</t>
        </r>
      </text>
    </comment>
    <comment ref="A9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 xml:space="preserve">povinně okomentujte v případě zisku i ztráty
</t>
        </r>
      </text>
    </comment>
    <comment ref="C11" authorId="0" shapeId="0" xr:uid="{00000000-0006-0000-0300-000004000000}">
      <text>
        <r>
          <rPr>
            <sz val="10"/>
            <color indexed="81"/>
            <rFont val="Tahoma"/>
            <family val="2"/>
            <charset val="238"/>
          </rPr>
          <t>kontrola na výkaz zisků a ztrát, doplňte</t>
        </r>
      </text>
    </comment>
    <comment ref="A20" authorId="1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povinně okomentujte v případě zisku i ztráty</t>
        </r>
      </text>
    </comment>
    <comment ref="C22" authorId="0" shapeId="0" xr:uid="{00000000-0006-0000-0300-000006000000}">
      <text>
        <r>
          <rPr>
            <sz val="8"/>
            <color indexed="81"/>
            <rFont val="Tahoma"/>
            <family val="2"/>
            <charset val="238"/>
          </rPr>
          <t>výkaz zisků a ztrát…..hlavní+doplňková činnost - částku nepřepisujte, přepočte se  automaticky</t>
        </r>
      </text>
    </comment>
    <comment ref="C23" authorId="0" shapeId="0" xr:uid="{00000000-0006-0000-0300-000007000000}">
      <text>
        <r>
          <rPr>
            <sz val="8"/>
            <color indexed="81"/>
            <rFont val="Tahoma"/>
            <family val="2"/>
            <charset val="238"/>
          </rPr>
          <t xml:space="preserve">výkaz zisků a ztrát …..hl.+ doplňk. činnost, účet 493 Výsledek hospodaření běžného účetního období = 591 a 595
</t>
        </r>
      </text>
    </comment>
    <comment ref="C24" authorId="0" shapeId="0" xr:uid="{00000000-0006-0000-0300-000008000000}">
      <text>
        <r>
          <rPr>
            <sz val="8"/>
            <color indexed="81"/>
            <rFont val="Tahoma"/>
            <family val="2"/>
            <charset val="238"/>
          </rPr>
          <t>kontrola na rozvahu, účet 493
- nepřepisujte, automaticky se přepočte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</authors>
  <commentList>
    <comment ref="B3" authorId="0" shapeId="0" xr:uid="{FD0B4708-9CC3-4175-9CE6-C9C8F0BB2683}">
      <text>
        <r>
          <rPr>
            <sz val="9"/>
            <color indexed="81"/>
            <rFont val="Tahoma"/>
            <family val="2"/>
            <charset val="238"/>
          </rPr>
          <t>doplňte celý název p.o. dle zřizovací listiny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</authors>
  <commentList>
    <comment ref="B3" authorId="0" shapeId="0" xr:uid="{2173BA3F-BFB3-4B39-863E-CDE976AB98B1}">
      <text>
        <r>
          <rPr>
            <sz val="9"/>
            <color indexed="81"/>
            <rFont val="Tahoma"/>
            <family val="2"/>
            <charset val="238"/>
          </rPr>
          <t>doplňte celý název p.o. dle zřizovací listiny</t>
        </r>
      </text>
    </comment>
  </commentList>
</comments>
</file>

<file path=xl/sharedStrings.xml><?xml version="1.0" encoding="utf-8"?>
<sst xmlns="http://schemas.openxmlformats.org/spreadsheetml/2006/main" count="595" uniqueCount="266">
  <si>
    <t>241 - provozní účet</t>
  </si>
  <si>
    <t>241 - krytí RF</t>
  </si>
  <si>
    <t>241 - krytí FO</t>
  </si>
  <si>
    <t>Celkem 241</t>
  </si>
  <si>
    <t>Měna v Kč</t>
  </si>
  <si>
    <t>Měna v Eur</t>
  </si>
  <si>
    <t>243 - FKSP</t>
  </si>
  <si>
    <t>Stav k datu závěrky</t>
  </si>
  <si>
    <t>Poznámky: např.druh cenin</t>
  </si>
  <si>
    <t>Celkem</t>
  </si>
  <si>
    <t>314 - Krátkodobé pokytnuté zálohy</t>
  </si>
  <si>
    <t>Částka</t>
  </si>
  <si>
    <t>Časové rozlišení:</t>
  </si>
  <si>
    <t>381 - NPO</t>
  </si>
  <si>
    <t>383 - Výdaje PO</t>
  </si>
  <si>
    <t>385 - Příjmy PO</t>
  </si>
  <si>
    <t>388 - Dohad.účty aktivní</t>
  </si>
  <si>
    <t>částka</t>
  </si>
  <si>
    <t>389 - Dohad.účty pasivní</t>
  </si>
  <si>
    <t>- ostatní *</t>
  </si>
  <si>
    <t>*</t>
  </si>
  <si>
    <t>Pohledávky a závazky z dotací</t>
  </si>
  <si>
    <t>347 - Závazky za SR</t>
  </si>
  <si>
    <t>349 - Závazky za ÚSC</t>
  </si>
  <si>
    <t>346 - Pohledávky za SR</t>
  </si>
  <si>
    <t>348 - Pohledávky za ÚSC</t>
  </si>
  <si>
    <t>Fondy:</t>
  </si>
  <si>
    <t>411 - Fond odměn</t>
  </si>
  <si>
    <t>Příděl do fondu z HV</t>
  </si>
  <si>
    <t>Krytí peněžními prostředky</t>
  </si>
  <si>
    <t>241 - běžný účet</t>
  </si>
  <si>
    <t>261 - pokladna</t>
  </si>
  <si>
    <t>311 - pohledávky</t>
  </si>
  <si>
    <t>Celkem krytí FO</t>
  </si>
  <si>
    <t>243 - účet FKSP</t>
  </si>
  <si>
    <t>321 - závazky</t>
  </si>
  <si>
    <t>Celkem krytí FKSP</t>
  </si>
  <si>
    <t>Úhrada sankcí</t>
  </si>
  <si>
    <t>Dary peněžní a příspěvky</t>
  </si>
  <si>
    <t>Celkem krytí RF</t>
  </si>
  <si>
    <t>Čerpání - mzdy</t>
  </si>
  <si>
    <t>244 - *</t>
  </si>
  <si>
    <t>245 - *</t>
  </si>
  <si>
    <t>262 - Peníze na cestě</t>
  </si>
  <si>
    <t>Převod z RF</t>
  </si>
  <si>
    <t>Odpisy majetku</t>
  </si>
  <si>
    <t>Ostatní tvorba</t>
  </si>
  <si>
    <t xml:space="preserve">Opravy a údržba </t>
  </si>
  <si>
    <t>Rekonstrukce a modernizace</t>
  </si>
  <si>
    <t>Pořízení dl.majetku</t>
  </si>
  <si>
    <t>Dohady</t>
  </si>
  <si>
    <t>Výnosy z nároků na dotace</t>
  </si>
  <si>
    <t>384 - Výnosy PO</t>
  </si>
  <si>
    <t xml:space="preserve">Vysvětlivky: </t>
  </si>
  <si>
    <t>X        zde se žádný záznam neprovádí</t>
  </si>
  <si>
    <t>551 Odpisy:</t>
  </si>
  <si>
    <t>Mimořádný odpis</t>
  </si>
  <si>
    <t>502 Energie:</t>
  </si>
  <si>
    <t xml:space="preserve"> </t>
  </si>
  <si>
    <t>Název projektu, UZ (každá jednotl. dotace=řádek)</t>
  </si>
  <si>
    <t>672 Dotace a transfery</t>
  </si>
  <si>
    <t>374 + 472</t>
  </si>
  <si>
    <t>Zálohy</t>
  </si>
  <si>
    <t>Konečný zůstatek účtů</t>
  </si>
  <si>
    <t>- dotace celkem(transfery)</t>
  </si>
  <si>
    <t>* dopište popis položky</t>
  </si>
  <si>
    <t>RF SÚ 413</t>
  </si>
  <si>
    <t>RF SÚ 414</t>
  </si>
  <si>
    <t>Fond odměn</t>
  </si>
  <si>
    <t>z toho: elektřina</t>
  </si>
  <si>
    <t>z toho: plyn</t>
  </si>
  <si>
    <t>z toho: ostatní</t>
  </si>
  <si>
    <t xml:space="preserve">241 - běžný účet </t>
  </si>
  <si>
    <t>Pořizovací cena</t>
  </si>
  <si>
    <t>Oprávky</t>
  </si>
  <si>
    <t>Zůstatková cena</t>
  </si>
  <si>
    <t>Hlavní činnost</t>
  </si>
  <si>
    <t>Doplňková činnost</t>
  </si>
  <si>
    <t>Pravidelný roční odpis dle schv. odpisového plánu</t>
  </si>
  <si>
    <t>účtování podle ČÚS 704 bod 5.5.</t>
  </si>
  <si>
    <t>Výkazy</t>
  </si>
  <si>
    <t>podpis:</t>
  </si>
  <si>
    <t>241 - krytí FKSP (nepřevedený podíl na SÚ 243)</t>
  </si>
  <si>
    <t>viz samostatný list "Transfery"</t>
  </si>
  <si>
    <t>Nařízený odvod na investice</t>
  </si>
  <si>
    <t>Odvod do rozpočtu zřizovatele z odpisů</t>
  </si>
  <si>
    <t>Sestavil:</t>
  </si>
  <si>
    <t>……………………...…..</t>
  </si>
  <si>
    <t>Telefon:</t>
  </si>
  <si>
    <t>Ředitel organizace:</t>
  </si>
  <si>
    <t xml:space="preserve">*        doplňte další dotace - název a UZ dotač. prostředků </t>
  </si>
  <si>
    <t>D 403 - Pořízený investiční majetek = pořizovací cena</t>
  </si>
  <si>
    <t>Ostatní příjem*</t>
  </si>
  <si>
    <t>Název příspěvkové organizace:</t>
  </si>
  <si>
    <t xml:space="preserve">VH z hlavní činnosti </t>
  </si>
  <si>
    <t>……………………………….</t>
  </si>
  <si>
    <t>….. před zdaněním</t>
  </si>
  <si>
    <t xml:space="preserve">Komentář ke vzniku VH </t>
  </si>
  <si>
    <t>VH z doplňkové činnosti</t>
  </si>
  <si>
    <t xml:space="preserve">Daň z příjmu právnických osob </t>
  </si>
  <si>
    <r>
      <t xml:space="preserve">VH  CELKEM po zdanění </t>
    </r>
    <r>
      <rPr>
        <sz val="11"/>
        <rFont val="Arial"/>
        <family val="2"/>
        <charset val="238"/>
      </rPr>
      <t>(zisk + /  ztráta -)</t>
    </r>
  </si>
  <si>
    <t xml:space="preserve">Bankovní účty: </t>
  </si>
  <si>
    <t>261 - Pokladna CZK</t>
  </si>
  <si>
    <t>261 - Pokladna cizí měny</t>
  </si>
  <si>
    <t>x</t>
  </si>
  <si>
    <t>z toho transferové odpisy 403 MD</t>
  </si>
  <si>
    <t>645 Výnosy z prodeje DNM</t>
  </si>
  <si>
    <t xml:space="preserve">646 Výnosy z prodeje DHM </t>
  </si>
  <si>
    <t>z toho okruhy doplň. činnosti dle Zřizovací listiny:</t>
  </si>
  <si>
    <t>Datum sestavení:</t>
  </si>
  <si>
    <t>……………………………</t>
  </si>
  <si>
    <t xml:space="preserve"> obrat MD 403 - Odpisy IM z dotace EU    </t>
  </si>
  <si>
    <t>Zúčtované dohady/MZ         (obrat D 388)</t>
  </si>
  <si>
    <t>Kapitola rozpočtu KÚ</t>
  </si>
  <si>
    <t>Provozní příspěvek - odpisy</t>
  </si>
  <si>
    <t>261 - Pokladna FKSP</t>
  </si>
  <si>
    <t xml:space="preserve">Provozní příspěvek - provoz </t>
  </si>
  <si>
    <t>* dopište popis položky dle účelu</t>
  </si>
  <si>
    <t>91204                 Neinv.</t>
  </si>
  <si>
    <t>91304     Neinv.</t>
  </si>
  <si>
    <t>91204 Invest.</t>
  </si>
  <si>
    <r>
      <t xml:space="preserve">241 - </t>
    </r>
    <r>
      <rPr>
        <sz val="10"/>
        <color indexed="10"/>
        <rFont val="Arial"/>
        <family val="2"/>
        <charset val="238"/>
      </rPr>
      <t>*</t>
    </r>
  </si>
  <si>
    <t>buňka nemá náplň</t>
  </si>
  <si>
    <t>samovyplňovací buňka</t>
  </si>
  <si>
    <t>dopsat text</t>
  </si>
  <si>
    <t>33353 Přímé náklady na vzdělávání</t>
  </si>
  <si>
    <t>Ostatní jinde neuvedené</t>
  </si>
  <si>
    <t>Fond investic</t>
  </si>
  <si>
    <t>Ostatní příjmy</t>
  </si>
  <si>
    <t>Závodní stravování vlastní i cizí</t>
  </si>
  <si>
    <t>Poskytnuté stravenky</t>
  </si>
  <si>
    <t>Rekreace</t>
  </si>
  <si>
    <t>Kultura, tělovýchova a sport</t>
  </si>
  <si>
    <t>Sociální výpomoci a půjčky</t>
  </si>
  <si>
    <t>Poskytnuté peněžní dary</t>
  </si>
  <si>
    <t>Poskytnuté nepeněžní dary</t>
  </si>
  <si>
    <t>Ostatní čerpání</t>
  </si>
  <si>
    <t>Čerpání účelových darů</t>
  </si>
  <si>
    <t>Odvody k čerpání fondu odměn</t>
  </si>
  <si>
    <t>Čerpání daňové úspory</t>
  </si>
  <si>
    <t>Vysvětlení nekrytí fondu či nesouladu finančního krytí s fondem:</t>
  </si>
  <si>
    <t>Výnosy z prodeje dl. hm. majetku</t>
  </si>
  <si>
    <t xml:space="preserve">Investiční dary a příspěvky </t>
  </si>
  <si>
    <t>Elektrická energie</t>
  </si>
  <si>
    <t>Plyn</t>
  </si>
  <si>
    <t>Pára, jiná topná energie</t>
  </si>
  <si>
    <t>Ostatní - vodné, stočné, srážková voda atd.</t>
  </si>
  <si>
    <t>Data z majetkové karty</t>
  </si>
  <si>
    <t>Zbývající část nerozpuštěného transferu = konečný stav účtu 403</t>
  </si>
  <si>
    <t>Pořizovací cena majetku</t>
  </si>
  <si>
    <t>Výše investičního transferu  při pořízení</t>
  </si>
  <si>
    <t xml:space="preserve">Transferové odpisy rozpuštěné u zřizovatele či pův. vlastníka </t>
  </si>
  <si>
    <t>Transferové odpisy  celkem</t>
  </si>
  <si>
    <t>přenos přírůstků 403 z listu TRANSFEROVÉ ODPISY</t>
  </si>
  <si>
    <t>přenos odpisů 403 z listu TRANSFEROVÉ ODPISY</t>
  </si>
  <si>
    <t>Spolupráce ČR - Sasko 2020 - podíl EU</t>
  </si>
  <si>
    <t>Firmičky - Česko-Polsko - podíl EU</t>
  </si>
  <si>
    <t>33354 Přímé nákl.– sport. gymnázia</t>
  </si>
  <si>
    <t>170533093 Podpora škol se znevýhod. žáky</t>
  </si>
  <si>
    <t>Provozní příspěvek - elektřina</t>
  </si>
  <si>
    <t>Provozní příspěvek - plyn</t>
  </si>
  <si>
    <t>Provozní příspěvek - pára</t>
  </si>
  <si>
    <t>33351 Provázející učitelé ve školách</t>
  </si>
  <si>
    <t>opravy transferového účtu - nutno vysvětlit !</t>
  </si>
  <si>
    <t>Popis majetku s transferovým podílem + inventární číslo majetku</t>
  </si>
  <si>
    <t>Rok pořízení nebo úpravy  MM/RRRR</t>
  </si>
  <si>
    <t xml:space="preserve">FKSP </t>
  </si>
  <si>
    <t xml:space="preserve">412 - FKSP </t>
  </si>
  <si>
    <t>513 Občerstvení v hlavní činnosti:</t>
  </si>
  <si>
    <t>645, 646 Výnosy z prodeje dl. majetku kromě pozemků:</t>
  </si>
  <si>
    <t>648 Čerpání fondů:</t>
  </si>
  <si>
    <t>241 - krytí FI</t>
  </si>
  <si>
    <t>413, 414 - Rezervní fond</t>
  </si>
  <si>
    <t>416 - Fond investic</t>
  </si>
  <si>
    <t>Popis operace - DOPLŇTE !</t>
  </si>
  <si>
    <t>Přídel do fondu 01-03</t>
  </si>
  <si>
    <t>Časový nesoulad nezi náklady a výnosy</t>
  </si>
  <si>
    <t>Další rozvoj organizace</t>
  </si>
  <si>
    <t>Hrazené z provoz. příspěvku</t>
  </si>
  <si>
    <t>Komentář ke vzniku VH</t>
  </si>
  <si>
    <t>Rok zařazení do užívání</t>
  </si>
  <si>
    <t>Stav souboru:               - v užívání                                -  k vyřazení                                             -  k částečnému vyřazení</t>
  </si>
  <si>
    <t xml:space="preserve">Komentář pouze v případě žádosti o odpis či částečné vyřazení </t>
  </si>
  <si>
    <t>Skutečná a plánovaná spotřeba</t>
  </si>
  <si>
    <t>Rezerva</t>
  </si>
  <si>
    <t xml:space="preserve">Leden 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</si>
  <si>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</si>
  <si>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</si>
  <si>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</si>
  <si>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</si>
  <si>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</si>
  <si>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</si>
  <si>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</si>
  <si>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</si>
  <si>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</si>
  <si>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</si>
  <si>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</si>
  <si>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 xml:space="preserve">Spotřeba v KWh </t>
  </si>
  <si>
    <t xml:space="preserve">Spotřeba v Kč </t>
  </si>
  <si>
    <t>ELEKTŘINA</t>
  </si>
  <si>
    <t>PLYN</t>
  </si>
  <si>
    <t xml:space="preserve">Spotřeba v m3 </t>
  </si>
  <si>
    <t>Spotřeba v m3</t>
  </si>
  <si>
    <t>podpis: ….................................</t>
  </si>
  <si>
    <t>číslo org.: 14XX</t>
  </si>
  <si>
    <t>Název a popis souboru (podrobný popis jednotlivých kusů a jejich počet)</t>
  </si>
  <si>
    <t>Komentář k účetní závěrce k 31.03.2026</t>
  </si>
  <si>
    <t>PS k 01.01.2026</t>
  </si>
  <si>
    <t>KS k 31.03.2026</t>
  </si>
  <si>
    <t>Rozpis transferů 2026</t>
  </si>
  <si>
    <t>PS  374 + 472         k 01.01.2026</t>
  </si>
  <si>
    <t>Převod nevyčerp.fin. prostředků EU z RF 414 na zálohy SÚ ( D 472)     k 01.01.2026</t>
  </si>
  <si>
    <t>Přijaté zálohy 2026                (obrat D 374, 472)</t>
  </si>
  <si>
    <t>Zúčtované        2026               (obrat MD 374, 472)</t>
  </si>
  <si>
    <t>PS  388 transfery                 k 01.01.2026</t>
  </si>
  <si>
    <t>Výnosy transferů 2026               (obrat MD 388)</t>
  </si>
  <si>
    <t>Investiční dotace poskytnutá v roce               2026                    416 Fond investic   (401MD/416D)</t>
  </si>
  <si>
    <t>Stipendia 2025/2026</t>
  </si>
  <si>
    <t>144x13021 Podpora škol.stravování 2025/2026</t>
  </si>
  <si>
    <t>INVESTIČNÍ MAJETEK 2026  Transferové odpisy</t>
  </si>
  <si>
    <t>počáteční stav 403  k 01.01.2026</t>
  </si>
  <si>
    <t>Transferové odpisy rok 2026</t>
  </si>
  <si>
    <t>Rozpuštěný transfer k 31.12.2025</t>
  </si>
  <si>
    <t>Výše investičního transferu z pořizovací ceny majetku pořízeného po 01.01.2026</t>
  </si>
  <si>
    <t>Vlastní transferové odpisy v hlavní činnosti za 01-03/2026</t>
  </si>
  <si>
    <t>Vlastní transferové odpisy v doplňkové činnosti za 01-03/2026</t>
  </si>
  <si>
    <t>Výsledek hospodaření (VH) - rok 2026</t>
  </si>
  <si>
    <t>A.   Výsledek hospodaření za rok 2026</t>
  </si>
  <si>
    <t>VH CELKEM  k 31.03.2026 před zdaněním</t>
  </si>
  <si>
    <t>Spotřeba energií za rok 2026</t>
  </si>
  <si>
    <t>Provozní příspěvek na rok 2026</t>
  </si>
  <si>
    <t>Rok 2025 - skutečnost</t>
  </si>
  <si>
    <t>Rok 2026 - skutečnost + odhad do konce roku</t>
  </si>
  <si>
    <t>KOMENTÁŘ k vysvětlení rozdílů mezi roky 2025 a 2026</t>
  </si>
  <si>
    <t>CELKEM</t>
  </si>
  <si>
    <t>Posílení FI</t>
  </si>
  <si>
    <t>Uplat. v. 410/2009 Sb. § 66 odst.8 neuhr. odpisy</t>
  </si>
  <si>
    <t>Celkem krytí FI</t>
  </si>
  <si>
    <t>Hrazené z hl. činnosti z ostatních zdrojů a projektů</t>
  </si>
  <si>
    <t>TEPLO</t>
  </si>
  <si>
    <t>261 - Pokladna EUR</t>
  </si>
  <si>
    <t>241 - BÚ-nepřeved. podíl</t>
  </si>
  <si>
    <t>Příspěv. na penzijní připojištění či život. pojištění</t>
  </si>
  <si>
    <t>Peněžní dary určené do fondu</t>
  </si>
  <si>
    <t>Přídel do fondu z VH</t>
  </si>
  <si>
    <t>Úhrada zhoršeného VH</t>
  </si>
  <si>
    <t>Investiční dotace NDZ - kap. 923 04</t>
  </si>
  <si>
    <t>Investiční příspěvek z rozpočtu zřiz. - kap. 912 04</t>
  </si>
  <si>
    <t>Vratka z investičního příspěvku - kap. 912</t>
  </si>
  <si>
    <t>Nákup drobného dlouhodobého majetku</t>
  </si>
  <si>
    <t xml:space="preserve">Provozní příspěvek - NEPEDAGOGOVÉ </t>
  </si>
  <si>
    <t>143x33092 NDZ (neinvestiční)</t>
  </si>
  <si>
    <t>143x33507 NDZ (investiční)</t>
  </si>
  <si>
    <t>143x33092 OP JAK "Šablony II"(=95% projektu)</t>
  </si>
  <si>
    <t xml:space="preserve">143x33092 OP JAK </t>
  </si>
  <si>
    <t>Soubory hmotných movitých věcí - seznam z účtu 022 - aktualizovaný stav k 01.01.2026</t>
  </si>
  <si>
    <t>podpis: …........................</t>
  </si>
  <si>
    <t>Spotřeba vyjádřená v Kč má obsahovat veškeré náklady z měsíční fakturace, u roční fakturace je to průměrná cena za měsíc        po odečtení doplňkové činnosti. Za rok 2025 se tato částka má rovnat čerpanému provoznímu příspěvku.</t>
  </si>
  <si>
    <t>Spotřeba v m3 zapisujte podle měsíční fakturace nebo dle vlastních odečtů zahrnující i spotřebu z vlastních zdrojů fotovoltaiky          po odečteční spotřeby v doplňkové činnosti</t>
  </si>
  <si>
    <t>Spotřeba vyjádřená v Kč má obsahovat veškeré náklady z měsíční fakturace, u roční fakturace je to průměrná cena za měsíc                  po odečtení doplňkové činnosti. Za rok 2025 se tato částka má rovnat čerpanému provoznímu příspěvku.</t>
  </si>
  <si>
    <t>Dotace EU - převod nevyčerp. prostř. z. č. 250/2000 Sb.</t>
  </si>
  <si>
    <t>Částka z prodeje majetku  nad 40 000,00 Kč</t>
  </si>
  <si>
    <t>Částka z prodeje DDHM    a DDNM</t>
  </si>
  <si>
    <r>
      <rPr>
        <b/>
        <sz val="10"/>
        <rFont val="Arial"/>
        <family val="2"/>
        <charset val="238"/>
      </rPr>
      <t xml:space="preserve">Popis operace DOPLŇTE! </t>
    </r>
    <r>
      <rPr>
        <sz val="10"/>
        <rFont val="Arial"/>
        <family val="2"/>
        <charset val="238"/>
      </rPr>
      <t>(dopl. po vyúčtování, vratka…)</t>
    </r>
  </si>
  <si>
    <t xml:space="preserve">Čerpání dot. EU-převod nevyčerp. prostř. z. č. 250/2000 Sb. </t>
  </si>
  <si>
    <t>Vysvětlení nekrytí fondu či nesouladu finančního krytí    s fondem: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</si>
</sst>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EUR]"/>
    <numFmt numFmtId="165" formatCode="#,##0.00\ &quot;Kč&quot;"/>
    <numFmt numFmtId="166" formatCode="#,##0.00\ _K_č"/>
    <numFmt numFmtId="167" formatCode="[$-F800]dddd\,\ mmmm\ dd\,\ yyyy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FF5C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22" fillId="0" borderId="0"/>
  </cellStyleXfs>
  <cellXfs count="49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65" fontId="0" fillId="0" borderId="0" xfId="0" applyNumberFormat="1"/>
    <xf numFmtId="49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0" fontId="0" fillId="0" borderId="2" xfId="0" applyBorder="1"/>
    <xf numFmtId="165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5" fontId="0" fillId="0" borderId="11" xfId="0" applyNumberFormat="1" applyBorder="1"/>
    <xf numFmtId="164" fontId="0" fillId="0" borderId="8" xfId="0" applyNumberFormat="1" applyBorder="1"/>
    <xf numFmtId="0" fontId="0" fillId="0" borderId="4" xfId="0" applyBorder="1"/>
    <xf numFmtId="0" fontId="4" fillId="0" borderId="0" xfId="0" applyFont="1"/>
    <xf numFmtId="0" fontId="0" fillId="0" borderId="13" xfId="0" applyBorder="1"/>
    <xf numFmtId="165" fontId="0" fillId="0" borderId="0" xfId="0" applyNumberFormat="1" applyAlignment="1">
      <alignment wrapText="1"/>
    </xf>
    <xf numFmtId="165" fontId="0" fillId="0" borderId="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/>
    <xf numFmtId="0" fontId="0" fillId="2" borderId="14" xfId="0" applyFill="1" applyBorder="1"/>
    <xf numFmtId="0" fontId="0" fillId="2" borderId="0" xfId="0" applyFill="1"/>
    <xf numFmtId="165" fontId="0" fillId="0" borderId="15" xfId="0" applyNumberFormat="1" applyBorder="1"/>
    <xf numFmtId="0" fontId="0" fillId="2" borderId="1" xfId="0" applyFill="1" applyBorder="1"/>
    <xf numFmtId="49" fontId="0" fillId="0" borderId="0" xfId="0" applyNumberFormat="1"/>
    <xf numFmtId="165" fontId="0" fillId="0" borderId="4" xfId="0" applyNumberFormat="1" applyBorder="1"/>
    <xf numFmtId="0" fontId="0" fillId="0" borderId="2" xfId="0" applyBorder="1" applyAlignment="1">
      <alignment shrinkToFit="1"/>
    </xf>
    <xf numFmtId="165" fontId="0" fillId="0" borderId="4" xfId="0" applyNumberFormat="1" applyBorder="1" applyAlignment="1">
      <alignment shrinkToFit="1"/>
    </xf>
    <xf numFmtId="165" fontId="0" fillId="0" borderId="6" xfId="0" applyNumberFormat="1" applyBorder="1"/>
    <xf numFmtId="165" fontId="0" fillId="0" borderId="6" xfId="0" applyNumberFormat="1" applyBorder="1" applyAlignment="1">
      <alignment shrinkToFit="1"/>
    </xf>
    <xf numFmtId="0" fontId="0" fillId="0" borderId="8" xfId="0" applyBorder="1" applyAlignment="1">
      <alignment horizontal="right"/>
    </xf>
    <xf numFmtId="165" fontId="0" fillId="0" borderId="10" xfId="0" applyNumberFormat="1" applyBorder="1"/>
    <xf numFmtId="0" fontId="0" fillId="0" borderId="9" xfId="0" applyBorder="1" applyAlignment="1">
      <alignment shrinkToFit="1"/>
    </xf>
    <xf numFmtId="165" fontId="0" fillId="0" borderId="10" xfId="0" applyNumberForma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16" xfId="0" applyBorder="1" applyAlignment="1">
      <alignment shrinkToFit="1"/>
    </xf>
    <xf numFmtId="0" fontId="0" fillId="0" borderId="17" xfId="0" applyBorder="1"/>
    <xf numFmtId="165" fontId="0" fillId="0" borderId="14" xfId="0" applyNumberFormat="1" applyBorder="1"/>
    <xf numFmtId="165" fontId="0" fillId="0" borderId="12" xfId="0" applyNumberFormat="1" applyBorder="1"/>
    <xf numFmtId="0" fontId="0" fillId="0" borderId="0" xfId="0" applyAlignment="1">
      <alignment shrinkToFit="1"/>
    </xf>
    <xf numFmtId="165" fontId="10" fillId="0" borderId="4" xfId="0" applyNumberFormat="1" applyFont="1" applyBorder="1"/>
    <xf numFmtId="165" fontId="10" fillId="0" borderId="10" xfId="0" applyNumberFormat="1" applyFont="1" applyBorder="1"/>
    <xf numFmtId="165" fontId="1" fillId="0" borderId="4" xfId="0" applyNumberFormat="1" applyFont="1" applyBorder="1"/>
    <xf numFmtId="165" fontId="10" fillId="0" borderId="19" xfId="0" applyNumberFormat="1" applyFont="1" applyBorder="1"/>
    <xf numFmtId="165" fontId="0" fillId="0" borderId="20" xfId="0" applyNumberFormat="1" applyBorder="1"/>
    <xf numFmtId="165" fontId="0" fillId="0" borderId="19" xfId="0" applyNumberFormat="1" applyBorder="1"/>
    <xf numFmtId="165" fontId="10" fillId="0" borderId="21" xfId="0" applyNumberFormat="1" applyFont="1" applyBorder="1"/>
    <xf numFmtId="0" fontId="0" fillId="0" borderId="22" xfId="0" applyBorder="1" applyAlignment="1">
      <alignment shrinkToFit="1"/>
    </xf>
    <xf numFmtId="165" fontId="0" fillId="0" borderId="23" xfId="0" applyNumberFormat="1" applyBorder="1"/>
    <xf numFmtId="0" fontId="0" fillId="0" borderId="24" xfId="0" applyBorder="1" applyAlignment="1">
      <alignment shrinkToFit="1"/>
    </xf>
    <xf numFmtId="165" fontId="10" fillId="0" borderId="25" xfId="0" applyNumberFormat="1" applyFont="1" applyBorder="1"/>
    <xf numFmtId="165" fontId="0" fillId="0" borderId="26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0" fontId="5" fillId="0" borderId="1" xfId="0" applyFont="1" applyBorder="1"/>
    <xf numFmtId="165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9" fillId="2" borderId="13" xfId="0" applyFont="1" applyFill="1" applyBorder="1"/>
    <xf numFmtId="165" fontId="0" fillId="0" borderId="29" xfId="0" applyNumberFormat="1" applyBorder="1" applyAlignment="1">
      <alignment horizontal="center"/>
    </xf>
    <xf numFmtId="0" fontId="9" fillId="0" borderId="3" xfId="0" applyFont="1" applyBorder="1"/>
    <xf numFmtId="0" fontId="9" fillId="0" borderId="1" xfId="0" applyFont="1" applyBorder="1"/>
    <xf numFmtId="0" fontId="9" fillId="0" borderId="16" xfId="0" applyFont="1" applyBorder="1" applyAlignment="1">
      <alignment wrapText="1"/>
    </xf>
    <xf numFmtId="165" fontId="9" fillId="0" borderId="4" xfId="0" applyNumberFormat="1" applyFont="1" applyBorder="1"/>
    <xf numFmtId="0" fontId="9" fillId="0" borderId="8" xfId="0" applyFont="1" applyBorder="1" applyAlignment="1">
      <alignment horizontal="right"/>
    </xf>
    <xf numFmtId="165" fontId="9" fillId="0" borderId="6" xfId="0" applyNumberFormat="1" applyFont="1" applyBorder="1"/>
    <xf numFmtId="165" fontId="9" fillId="0" borderId="8" xfId="0" applyNumberFormat="1" applyFont="1" applyBorder="1"/>
    <xf numFmtId="165" fontId="9" fillId="0" borderId="0" xfId="0" applyNumberFormat="1" applyFont="1"/>
    <xf numFmtId="165" fontId="9" fillId="0" borderId="1" xfId="0" applyNumberFormat="1" applyFont="1" applyBorder="1" applyAlignment="1">
      <alignment horizontal="center"/>
    </xf>
    <xf numFmtId="0" fontId="5" fillId="0" borderId="0" xfId="0" applyFont="1"/>
    <xf numFmtId="0" fontId="3" fillId="2" borderId="0" xfId="0" applyFont="1" applyFill="1"/>
    <xf numFmtId="0" fontId="3" fillId="2" borderId="7" xfId="0" applyFont="1" applyFill="1" applyBorder="1"/>
    <xf numFmtId="0" fontId="3" fillId="2" borderId="7" xfId="0" applyFont="1" applyFill="1" applyBorder="1" applyAlignment="1">
      <alignment wrapText="1"/>
    </xf>
    <xf numFmtId="165" fontId="9" fillId="0" borderId="19" xfId="0" applyNumberFormat="1" applyFont="1" applyBorder="1" applyAlignment="1">
      <alignment horizontal="center"/>
    </xf>
    <xf numFmtId="165" fontId="9" fillId="0" borderId="26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7" xfId="0" applyNumberForma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2" xfId="0" applyFont="1" applyBorder="1"/>
    <xf numFmtId="0" fontId="3" fillId="0" borderId="1" xfId="0" applyFont="1" applyBorder="1"/>
    <xf numFmtId="0" fontId="8" fillId="0" borderId="0" xfId="0" applyFont="1" applyAlignment="1">
      <alignment horizontal="left"/>
    </xf>
    <xf numFmtId="0" fontId="3" fillId="0" borderId="22" xfId="0" applyFont="1" applyBorder="1"/>
    <xf numFmtId="165" fontId="8" fillId="0" borderId="19" xfId="0" applyNumberFormat="1" applyFont="1" applyBorder="1" applyAlignment="1">
      <alignment horizontal="center"/>
    </xf>
    <xf numFmtId="165" fontId="8" fillId="0" borderId="29" xfId="0" applyNumberFormat="1" applyFont="1" applyBorder="1" applyAlignment="1">
      <alignment horizontal="center"/>
    </xf>
    <xf numFmtId="165" fontId="8" fillId="0" borderId="35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5" fontId="8" fillId="0" borderId="23" xfId="0" applyNumberFormat="1" applyFont="1" applyBorder="1" applyAlignment="1">
      <alignment horizontal="center"/>
    </xf>
    <xf numFmtId="0" fontId="0" fillId="3" borderId="0" xfId="0" applyFill="1"/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2" fillId="0" borderId="0" xfId="0" applyFont="1"/>
    <xf numFmtId="0" fontId="8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15" fillId="4" borderId="0" xfId="0" applyFont="1" applyFill="1"/>
    <xf numFmtId="0" fontId="0" fillId="4" borderId="0" xfId="0" applyFill="1"/>
    <xf numFmtId="0" fontId="15" fillId="0" borderId="0" xfId="0" applyFont="1" applyAlignment="1">
      <alignment horizontal="right"/>
    </xf>
    <xf numFmtId="165" fontId="5" fillId="0" borderId="1" xfId="0" applyNumberFormat="1" applyFont="1" applyBorder="1"/>
    <xf numFmtId="0" fontId="8" fillId="0" borderId="0" xfId="0" applyFont="1" applyAlignment="1">
      <alignment wrapText="1"/>
    </xf>
    <xf numFmtId="165" fontId="12" fillId="0" borderId="38" xfId="0" applyNumberFormat="1" applyFont="1" applyBorder="1"/>
    <xf numFmtId="165" fontId="12" fillId="0" borderId="39" xfId="0" applyNumberFormat="1" applyFont="1" applyBorder="1"/>
    <xf numFmtId="165" fontId="15" fillId="0" borderId="0" xfId="0" applyNumberFormat="1" applyFont="1"/>
    <xf numFmtId="165" fontId="11" fillId="0" borderId="0" xfId="0" applyNumberFormat="1" applyFont="1"/>
    <xf numFmtId="165" fontId="5" fillId="0" borderId="0" xfId="0" applyNumberFormat="1" applyFont="1"/>
    <xf numFmtId="165" fontId="0" fillId="0" borderId="1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3" fillId="0" borderId="1" xfId="0" applyNumberFormat="1" applyFont="1" applyBorder="1"/>
    <xf numFmtId="0" fontId="3" fillId="0" borderId="0" xfId="0" applyFont="1" applyAlignment="1">
      <alignment horizontal="left"/>
    </xf>
    <xf numFmtId="165" fontId="5" fillId="0" borderId="1" xfId="0" applyNumberFormat="1" applyFont="1" applyBorder="1" applyProtection="1">
      <protection locked="0"/>
    </xf>
    <xf numFmtId="14" fontId="0" fillId="0" borderId="0" xfId="0" applyNumberFormat="1" applyAlignment="1">
      <alignment horizontal="left"/>
    </xf>
    <xf numFmtId="165" fontId="0" fillId="0" borderId="32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44" xfId="0" applyNumberFormat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165" fontId="0" fillId="6" borderId="2" xfId="0" applyNumberFormat="1" applyFill="1" applyBorder="1" applyAlignment="1">
      <alignment horizontal="center"/>
    </xf>
    <xf numFmtId="165" fontId="0" fillId="6" borderId="4" xfId="0" applyNumberFormat="1" applyFill="1" applyBorder="1" applyAlignment="1">
      <alignment horizontal="center"/>
    </xf>
    <xf numFmtId="165" fontId="0" fillId="6" borderId="29" xfId="0" applyNumberFormat="1" applyFill="1" applyBorder="1" applyAlignment="1">
      <alignment horizontal="center"/>
    </xf>
    <xf numFmtId="165" fontId="8" fillId="6" borderId="1" xfId="0" applyNumberFormat="1" applyFont="1" applyFill="1" applyBorder="1" applyAlignment="1">
      <alignment horizontal="center"/>
    </xf>
    <xf numFmtId="165" fontId="8" fillId="6" borderId="19" xfId="0" applyNumberFormat="1" applyFont="1" applyFill="1" applyBorder="1" applyAlignment="1">
      <alignment horizontal="center"/>
    </xf>
    <xf numFmtId="165" fontId="8" fillId="6" borderId="10" xfId="0" applyNumberFormat="1" applyFont="1" applyFill="1" applyBorder="1" applyAlignment="1">
      <alignment horizontal="center"/>
    </xf>
    <xf numFmtId="165" fontId="8" fillId="6" borderId="21" xfId="0" applyNumberFormat="1" applyFont="1" applyFill="1" applyBorder="1" applyAlignment="1">
      <alignment horizontal="center"/>
    </xf>
    <xf numFmtId="165" fontId="0" fillId="7" borderId="1" xfId="0" applyNumberFormat="1" applyFill="1" applyBorder="1" applyProtection="1">
      <protection locked="0"/>
    </xf>
    <xf numFmtId="165" fontId="0" fillId="7" borderId="11" xfId="0" applyNumberFormat="1" applyFill="1" applyBorder="1" applyProtection="1">
      <protection locked="0"/>
    </xf>
    <xf numFmtId="165" fontId="0" fillId="7" borderId="1" xfId="0" applyNumberFormat="1" applyFill="1" applyBorder="1"/>
    <xf numFmtId="165" fontId="0" fillId="7" borderId="32" xfId="0" applyNumberFormat="1" applyFill="1" applyBorder="1" applyProtection="1">
      <protection locked="0"/>
    </xf>
    <xf numFmtId="165" fontId="0" fillId="7" borderId="8" xfId="0" applyNumberFormat="1" applyFill="1" applyBorder="1"/>
    <xf numFmtId="165" fontId="0" fillId="7" borderId="3" xfId="0" applyNumberFormat="1" applyFill="1" applyBorder="1"/>
    <xf numFmtId="165" fontId="3" fillId="7" borderId="1" xfId="0" applyNumberFormat="1" applyFont="1" applyFill="1" applyBorder="1" applyAlignment="1">
      <alignment horizontal="right"/>
    </xf>
    <xf numFmtId="165" fontId="0" fillId="7" borderId="4" xfId="0" applyNumberFormat="1" applyFill="1" applyBorder="1"/>
    <xf numFmtId="0" fontId="8" fillId="7" borderId="0" xfId="0" applyFont="1" applyFill="1" applyAlignment="1">
      <alignment horizontal="left"/>
    </xf>
    <xf numFmtId="14" fontId="0" fillId="7" borderId="0" xfId="0" applyNumberFormat="1" applyFill="1" applyAlignment="1">
      <alignment horizontal="left"/>
    </xf>
    <xf numFmtId="0" fontId="0" fillId="7" borderId="0" xfId="0" applyFill="1" applyAlignment="1">
      <alignment horizontal="left"/>
    </xf>
    <xf numFmtId="49" fontId="8" fillId="0" borderId="54" xfId="0" applyNumberFormat="1" applyFont="1" applyBorder="1"/>
    <xf numFmtId="49" fontId="8" fillId="0" borderId="46" xfId="0" applyNumberFormat="1" applyFont="1" applyBorder="1"/>
    <xf numFmtId="0" fontId="8" fillId="0" borderId="46" xfId="0" applyFont="1" applyBorder="1"/>
    <xf numFmtId="165" fontId="8" fillId="6" borderId="32" xfId="0" applyNumberFormat="1" applyFont="1" applyFill="1" applyBorder="1" applyAlignment="1">
      <alignment horizontal="center"/>
    </xf>
    <xf numFmtId="165" fontId="0" fillId="0" borderId="56" xfId="0" applyNumberFormat="1" applyBorder="1" applyAlignment="1">
      <alignment horizontal="center"/>
    </xf>
    <xf numFmtId="0" fontId="0" fillId="0" borderId="57" xfId="0" applyBorder="1"/>
    <xf numFmtId="165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6" borderId="1" xfId="0" applyNumberFormat="1" applyFont="1" applyFill="1" applyBorder="1" applyAlignment="1">
      <alignment horizontal="center" vertical="center"/>
    </xf>
    <xf numFmtId="165" fontId="8" fillId="0" borderId="26" xfId="0" applyNumberFormat="1" applyFont="1" applyBorder="1" applyAlignment="1">
      <alignment horizontal="center"/>
    </xf>
    <xf numFmtId="165" fontId="0" fillId="6" borderId="22" xfId="0" applyNumberFormat="1" applyFill="1" applyBorder="1" applyAlignment="1">
      <alignment horizontal="center"/>
    </xf>
    <xf numFmtId="165" fontId="8" fillId="6" borderId="2" xfId="0" applyNumberFormat="1" applyFont="1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6" borderId="56" xfId="0" applyNumberFormat="1" applyFill="1" applyBorder="1" applyAlignment="1">
      <alignment horizontal="center"/>
    </xf>
    <xf numFmtId="165" fontId="0" fillId="6" borderId="35" xfId="0" applyNumberFormat="1" applyFill="1" applyBorder="1" applyAlignment="1">
      <alignment horizontal="center"/>
    </xf>
    <xf numFmtId="165" fontId="0" fillId="6" borderId="23" xfId="0" applyNumberFormat="1" applyFill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6" borderId="59" xfId="0" applyNumberForma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165" fontId="0" fillId="6" borderId="61" xfId="0" applyNumberFormat="1" applyFill="1" applyBorder="1" applyAlignment="1">
      <alignment horizontal="center"/>
    </xf>
    <xf numFmtId="165" fontId="8" fillId="6" borderId="24" xfId="0" applyNumberFormat="1" applyFont="1" applyFill="1" applyBorder="1" applyAlignment="1">
      <alignment horizontal="center"/>
    </xf>
    <xf numFmtId="165" fontId="0" fillId="6" borderId="25" xfId="0" applyNumberFormat="1" applyFill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165" fontId="0" fillId="0" borderId="61" xfId="0" applyNumberFormat="1" applyBorder="1" applyAlignment="1">
      <alignment horizontal="center"/>
    </xf>
    <xf numFmtId="165" fontId="0" fillId="0" borderId="59" xfId="0" applyNumberFormat="1" applyBorder="1" applyAlignment="1">
      <alignment horizontal="center"/>
    </xf>
    <xf numFmtId="165" fontId="0" fillId="0" borderId="60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8" fillId="6" borderId="29" xfId="0" applyNumberFormat="1" applyFont="1" applyFill="1" applyBorder="1" applyAlignment="1">
      <alignment horizontal="center"/>
    </xf>
    <xf numFmtId="165" fontId="9" fillId="0" borderId="29" xfId="0" applyNumberFormat="1" applyFont="1" applyBorder="1" applyAlignment="1">
      <alignment horizontal="center"/>
    </xf>
    <xf numFmtId="165" fontId="9" fillId="0" borderId="23" xfId="0" applyNumberFormat="1" applyFont="1" applyBorder="1" applyAlignment="1">
      <alignment horizontal="center"/>
    </xf>
    <xf numFmtId="165" fontId="9" fillId="0" borderId="56" xfId="0" applyNumberFormat="1" applyFont="1" applyBorder="1" applyAlignment="1">
      <alignment horizontal="center"/>
    </xf>
    <xf numFmtId="165" fontId="8" fillId="6" borderId="23" xfId="0" applyNumberFormat="1" applyFont="1" applyFill="1" applyBorder="1" applyAlignment="1">
      <alignment horizontal="center"/>
    </xf>
    <xf numFmtId="165" fontId="8" fillId="6" borderId="4" xfId="0" applyNumberFormat="1" applyFont="1" applyFill="1" applyBorder="1" applyAlignment="1">
      <alignment horizontal="center"/>
    </xf>
    <xf numFmtId="0" fontId="0" fillId="6" borderId="0" xfId="0" applyFill="1"/>
    <xf numFmtId="165" fontId="0" fillId="0" borderId="63" xfId="0" applyNumberFormat="1" applyBorder="1" applyAlignment="1">
      <alignment horizontal="center"/>
    </xf>
    <xf numFmtId="165" fontId="0" fillId="0" borderId="42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5" fontId="0" fillId="0" borderId="49" xfId="0" applyNumberFormat="1" applyBorder="1" applyAlignment="1">
      <alignment horizontal="center"/>
    </xf>
    <xf numFmtId="165" fontId="0" fillId="0" borderId="64" xfId="0" applyNumberFormat="1" applyBorder="1" applyAlignment="1">
      <alignment horizontal="center"/>
    </xf>
    <xf numFmtId="165" fontId="0" fillId="0" borderId="50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2" xfId="0" applyFont="1" applyBorder="1"/>
    <xf numFmtId="0" fontId="0" fillId="0" borderId="7" xfId="0" applyBorder="1" applyAlignment="1">
      <alignment vertical="center" wrapText="1"/>
    </xf>
    <xf numFmtId="165" fontId="3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9" xfId="0" applyFont="1" applyBorder="1"/>
    <xf numFmtId="0" fontId="0" fillId="0" borderId="2" xfId="0" applyBorder="1" applyAlignment="1">
      <alignment wrapText="1"/>
    </xf>
    <xf numFmtId="165" fontId="8" fillId="0" borderId="0" xfId="0" applyNumberFormat="1" applyFont="1"/>
    <xf numFmtId="165" fontId="8" fillId="6" borderId="9" xfId="0" applyNumberFormat="1" applyFont="1" applyFill="1" applyBorder="1" applyAlignment="1">
      <alignment horizontal="center"/>
    </xf>
    <xf numFmtId="165" fontId="8" fillId="6" borderId="28" xfId="0" applyNumberFormat="1" applyFont="1" applyFill="1" applyBorder="1" applyAlignment="1">
      <alignment horizontal="center"/>
    </xf>
    <xf numFmtId="165" fontId="8" fillId="6" borderId="5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5" fontId="15" fillId="0" borderId="12" xfId="0" applyNumberFormat="1" applyFont="1" applyBorder="1"/>
    <xf numFmtId="0" fontId="15" fillId="0" borderId="0" xfId="0" applyFont="1"/>
    <xf numFmtId="49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15" fillId="8" borderId="18" xfId="0" applyFont="1" applyFill="1" applyBorder="1"/>
    <xf numFmtId="165" fontId="0" fillId="0" borderId="48" xfId="0" applyNumberFormat="1" applyBorder="1" applyAlignment="1">
      <alignment horizontal="center"/>
    </xf>
    <xf numFmtId="165" fontId="8" fillId="6" borderId="62" xfId="0" applyNumberFormat="1" applyFont="1" applyFill="1" applyBorder="1" applyAlignment="1">
      <alignment horizontal="center"/>
    </xf>
    <xf numFmtId="165" fontId="8" fillId="7" borderId="28" xfId="0" applyNumberFormat="1" applyFont="1" applyFill="1" applyBorder="1" applyAlignment="1">
      <alignment horizontal="center"/>
    </xf>
    <xf numFmtId="165" fontId="8" fillId="7" borderId="2" xfId="0" applyNumberFormat="1" applyFont="1" applyFill="1" applyBorder="1" applyAlignment="1">
      <alignment horizontal="center"/>
    </xf>
    <xf numFmtId="165" fontId="0" fillId="7" borderId="4" xfId="0" applyNumberFormat="1" applyFill="1" applyBorder="1" applyAlignment="1">
      <alignment horizontal="center"/>
    </xf>
    <xf numFmtId="165" fontId="0" fillId="7" borderId="4" xfId="0" applyNumberFormat="1" applyFill="1" applyBorder="1" applyProtection="1">
      <protection locked="0"/>
    </xf>
    <xf numFmtId="0" fontId="23" fillId="0" borderId="0" xfId="0" applyFont="1"/>
    <xf numFmtId="0" fontId="15" fillId="8" borderId="13" xfId="0" applyFont="1" applyFill="1" applyBorder="1"/>
    <xf numFmtId="49" fontId="8" fillId="0" borderId="24" xfId="0" applyNumberFormat="1" applyFont="1" applyBorder="1" applyAlignment="1">
      <alignment horizontal="center" vertical="center"/>
    </xf>
    <xf numFmtId="49" fontId="25" fillId="0" borderId="19" xfId="2" applyNumberFormat="1" applyFont="1" applyBorder="1" applyAlignment="1">
      <alignment wrapText="1"/>
    </xf>
    <xf numFmtId="49" fontId="25" fillId="0" borderId="19" xfId="2" applyNumberFormat="1" applyFont="1" applyBorder="1" applyAlignment="1">
      <alignment vertical="top" wrapText="1"/>
    </xf>
    <xf numFmtId="49" fontId="25" fillId="0" borderId="19" xfId="2" applyNumberFormat="1" applyFont="1" applyBorder="1" applyAlignment="1">
      <alignment horizontal="left" wrapText="1"/>
    </xf>
    <xf numFmtId="49" fontId="8" fillId="0" borderId="19" xfId="0" applyNumberFormat="1" applyFont="1" applyBorder="1" applyAlignment="1">
      <alignment wrapText="1"/>
    </xf>
    <xf numFmtId="0" fontId="8" fillId="0" borderId="61" xfId="0" applyFont="1" applyBorder="1" applyAlignment="1">
      <alignment wrapText="1"/>
    </xf>
    <xf numFmtId="165" fontId="15" fillId="0" borderId="13" xfId="0" applyNumberFormat="1" applyFont="1" applyBorder="1"/>
    <xf numFmtId="165" fontId="15" fillId="0" borderId="15" xfId="0" applyNumberFormat="1" applyFont="1" applyBorder="1"/>
    <xf numFmtId="165" fontId="23" fillId="0" borderId="4" xfId="0" applyNumberFormat="1" applyFont="1" applyBorder="1"/>
    <xf numFmtId="165" fontId="8" fillId="6" borderId="25" xfId="0" applyNumberFormat="1" applyFont="1" applyFill="1" applyBorder="1" applyAlignment="1">
      <alignment horizontal="center"/>
    </xf>
    <xf numFmtId="165" fontId="8" fillId="0" borderId="58" xfId="0" applyNumberFormat="1" applyFont="1" applyBorder="1" applyAlignment="1">
      <alignment horizontal="center"/>
    </xf>
    <xf numFmtId="165" fontId="8" fillId="6" borderId="46" xfId="0" applyNumberFormat="1" applyFont="1" applyFill="1" applyBorder="1" applyAlignment="1">
      <alignment horizontal="center"/>
    </xf>
    <xf numFmtId="165" fontId="8" fillId="0" borderId="65" xfId="0" applyNumberFormat="1" applyFont="1" applyBorder="1" applyAlignment="1">
      <alignment horizontal="center"/>
    </xf>
    <xf numFmtId="165" fontId="8" fillId="0" borderId="5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6" fontId="0" fillId="0" borderId="22" xfId="0" applyNumberFormat="1" applyBorder="1" applyAlignment="1">
      <alignment horizontal="center"/>
    </xf>
    <xf numFmtId="166" fontId="0" fillId="0" borderId="29" xfId="0" applyNumberFormat="1" applyBorder="1" applyAlignment="1">
      <alignment horizontal="center"/>
    </xf>
    <xf numFmtId="166" fontId="0" fillId="0" borderId="35" xfId="0" applyNumberFormat="1" applyBorder="1" applyAlignment="1">
      <alignment horizontal="center"/>
    </xf>
    <xf numFmtId="166" fontId="0" fillId="0" borderId="56" xfId="0" applyNumberFormat="1" applyBorder="1" applyAlignment="1">
      <alignment horizontal="center"/>
    </xf>
    <xf numFmtId="166" fontId="0" fillId="0" borderId="42" xfId="0" applyNumberFormat="1" applyBorder="1" applyAlignment="1">
      <alignment horizontal="center"/>
    </xf>
    <xf numFmtId="166" fontId="0" fillId="0" borderId="45" xfId="0" applyNumberFormat="1" applyBorder="1" applyAlignment="1">
      <alignment horizontal="center"/>
    </xf>
    <xf numFmtId="166" fontId="25" fillId="0" borderId="2" xfId="2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1" xfId="0" applyNumberFormat="1" applyBorder="1"/>
    <xf numFmtId="166" fontId="0" fillId="0" borderId="26" xfId="0" applyNumberFormat="1" applyBorder="1" applyAlignment="1">
      <alignment horizontal="center"/>
    </xf>
    <xf numFmtId="166" fontId="0" fillId="0" borderId="28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25" fillId="0" borderId="1" xfId="2" applyNumberFormat="1" applyFon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59" xfId="0" applyNumberFormat="1" applyBorder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7" fontId="3" fillId="0" borderId="0" xfId="0" applyNumberFormat="1" applyFont="1"/>
    <xf numFmtId="49" fontId="3" fillId="0" borderId="0" xfId="0" applyNumberFormat="1" applyFont="1"/>
    <xf numFmtId="165" fontId="0" fillId="0" borderId="0" xfId="0" applyNumberFormat="1" applyAlignment="1">
      <alignment horizontal="center"/>
    </xf>
    <xf numFmtId="0" fontId="1" fillId="0" borderId="16" xfId="0" applyFont="1" applyBorder="1"/>
    <xf numFmtId="0" fontId="1" fillId="0" borderId="7" xfId="0" applyFont="1" applyBorder="1"/>
    <xf numFmtId="0" fontId="1" fillId="0" borderId="7" xfId="0" applyFont="1" applyBorder="1" applyAlignment="1">
      <alignment wrapText="1"/>
    </xf>
    <xf numFmtId="165" fontId="1" fillId="6" borderId="29" xfId="0" applyNumberFormat="1" applyFont="1" applyFill="1" applyBorder="1" applyAlignment="1">
      <alignment horizontal="center"/>
    </xf>
    <xf numFmtId="165" fontId="1" fillId="6" borderId="22" xfId="0" applyNumberFormat="1" applyFont="1" applyFill="1" applyBorder="1" applyAlignment="1">
      <alignment horizontal="center"/>
    </xf>
    <xf numFmtId="0" fontId="1" fillId="0" borderId="56" xfId="0" applyFont="1" applyBorder="1"/>
    <xf numFmtId="0" fontId="1" fillId="0" borderId="26" xfId="0" applyFont="1" applyBorder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49" fontId="1" fillId="0" borderId="46" xfId="0" applyNumberFormat="1" applyFont="1" applyBorder="1"/>
    <xf numFmtId="0" fontId="1" fillId="0" borderId="19" xfId="0" applyFont="1" applyBorder="1"/>
    <xf numFmtId="165" fontId="8" fillId="0" borderId="22" xfId="0" applyNumberFormat="1" applyFont="1" applyBorder="1" applyAlignment="1">
      <alignment horizontal="center"/>
    </xf>
    <xf numFmtId="0" fontId="3" fillId="2" borderId="1" xfId="0" applyFont="1" applyFill="1" applyBorder="1"/>
    <xf numFmtId="0" fontId="0" fillId="0" borderId="1" xfId="0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1" fillId="0" borderId="54" xfId="0" applyFont="1" applyBorder="1" applyAlignment="1">
      <alignment wrapText="1"/>
    </xf>
    <xf numFmtId="165" fontId="1" fillId="6" borderId="1" xfId="0" applyNumberFormat="1" applyFont="1" applyFill="1" applyBorder="1" applyAlignment="1">
      <alignment horizontal="center"/>
    </xf>
    <xf numFmtId="165" fontId="1" fillId="6" borderId="6" xfId="0" applyNumberFormat="1" applyFont="1" applyFill="1" applyBorder="1" applyAlignment="1">
      <alignment horizontal="center"/>
    </xf>
    <xf numFmtId="0" fontId="1" fillId="0" borderId="55" xfId="0" applyFont="1" applyBorder="1"/>
    <xf numFmtId="14" fontId="0" fillId="9" borderId="0" xfId="0" applyNumberFormat="1" applyFill="1" applyAlignment="1">
      <alignment horizontal="left"/>
    </xf>
    <xf numFmtId="0" fontId="8" fillId="9" borderId="0" xfId="0" applyFont="1" applyFill="1" applyAlignment="1">
      <alignment horizontal="left"/>
    </xf>
    <xf numFmtId="0" fontId="1" fillId="7" borderId="0" xfId="0" applyFont="1" applyFill="1" applyAlignment="1">
      <alignment horizontal="left"/>
    </xf>
    <xf numFmtId="0" fontId="12" fillId="0" borderId="0" xfId="0" applyFont="1" applyAlignment="1">
      <alignment horizontal="center" vertical="center" wrapText="1"/>
    </xf>
    <xf numFmtId="4" fontId="0" fillId="0" borderId="0" xfId="0" applyNumberFormat="1"/>
    <xf numFmtId="0" fontId="3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49" fontId="0" fillId="0" borderId="0" xfId="0" applyNumberFormat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9" fontId="0" fillId="0" borderId="22" xfId="0" applyNumberFormat="1" applyBorder="1" applyAlignment="1">
      <alignment wrapText="1"/>
    </xf>
    <xf numFmtId="49" fontId="0" fillId="0" borderId="29" xfId="0" applyNumberFormat="1" applyBorder="1"/>
    <xf numFmtId="4" fontId="0" fillId="0" borderId="29" xfId="0" applyNumberFormat="1" applyBorder="1"/>
    <xf numFmtId="0" fontId="0" fillId="0" borderId="29" xfId="0" applyBorder="1"/>
    <xf numFmtId="49" fontId="0" fillId="0" borderId="23" xfId="0" applyNumberFormat="1" applyBorder="1" applyAlignment="1">
      <alignment wrapText="1"/>
    </xf>
    <xf numFmtId="49" fontId="0" fillId="0" borderId="2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49" fontId="0" fillId="0" borderId="24" xfId="0" applyNumberFormat="1" applyBorder="1" applyAlignment="1">
      <alignment wrapText="1"/>
    </xf>
    <xf numFmtId="49" fontId="0" fillId="0" borderId="5" xfId="0" applyNumberFormat="1" applyBorder="1"/>
    <xf numFmtId="4" fontId="0" fillId="0" borderId="5" xfId="0" applyNumberFormat="1" applyBorder="1"/>
    <xf numFmtId="0" fontId="0" fillId="0" borderId="5" xfId="0" applyBorder="1"/>
    <xf numFmtId="49" fontId="0" fillId="0" borderId="25" xfId="0" applyNumberForma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1" fillId="0" borderId="71" xfId="0" applyFont="1" applyBorder="1"/>
    <xf numFmtId="0" fontId="1" fillId="0" borderId="45" xfId="0" applyFont="1" applyBorder="1"/>
    <xf numFmtId="0" fontId="1" fillId="0" borderId="0" xfId="0" applyFont="1" applyAlignment="1">
      <alignment horizontal="left"/>
    </xf>
    <xf numFmtId="0" fontId="1" fillId="0" borderId="59" xfId="0" applyFont="1" applyBorder="1" applyAlignment="1">
      <alignment horizontal="center" wrapText="1"/>
    </xf>
    <xf numFmtId="0" fontId="0" fillId="5" borderId="6" xfId="0" applyFill="1" applyBorder="1"/>
    <xf numFmtId="0" fontId="23" fillId="5" borderId="0" xfId="0" applyFont="1" applyFill="1"/>
    <xf numFmtId="49" fontId="23" fillId="5" borderId="1" xfId="0" applyNumberFormat="1" applyFont="1" applyFill="1" applyBorder="1" applyAlignment="1">
      <alignment horizontal="center" vertical="center"/>
    </xf>
    <xf numFmtId="0" fontId="8" fillId="5" borderId="0" xfId="0" applyFont="1" applyFill="1"/>
    <xf numFmtId="0" fontId="0" fillId="5" borderId="0" xfId="0" applyFill="1"/>
    <xf numFmtId="164" fontId="0" fillId="5" borderId="6" xfId="0" applyNumberFormat="1" applyFill="1" applyBorder="1"/>
    <xf numFmtId="164" fontId="0" fillId="5" borderId="4" xfId="0" applyNumberFormat="1" applyFill="1" applyBorder="1"/>
    <xf numFmtId="164" fontId="0" fillId="5" borderId="10" xfId="0" applyNumberFormat="1" applyFill="1" applyBorder="1"/>
    <xf numFmtId="164" fontId="0" fillId="5" borderId="8" xfId="0" applyNumberFormat="1" applyFill="1" applyBorder="1"/>
    <xf numFmtId="165" fontId="0" fillId="5" borderId="0" xfId="0" applyNumberFormat="1" applyFill="1"/>
    <xf numFmtId="49" fontId="23" fillId="5" borderId="46" xfId="0" applyNumberFormat="1" applyFont="1" applyFill="1" applyBorder="1"/>
    <xf numFmtId="49" fontId="23" fillId="5" borderId="55" xfId="0" applyNumberFormat="1" applyFont="1" applyFill="1" applyBorder="1"/>
    <xf numFmtId="49" fontId="1" fillId="5" borderId="23" xfId="0" applyNumberFormat="1" applyFont="1" applyFill="1" applyBorder="1"/>
    <xf numFmtId="49" fontId="23" fillId="5" borderId="4" xfId="0" applyNumberFormat="1" applyFont="1" applyFill="1" applyBorder="1"/>
    <xf numFmtId="49" fontId="23" fillId="5" borderId="23" xfId="0" applyNumberFormat="1" applyFont="1" applyFill="1" applyBorder="1"/>
    <xf numFmtId="49" fontId="23" fillId="5" borderId="25" xfId="0" applyNumberFormat="1" applyFont="1" applyFill="1" applyBorder="1"/>
    <xf numFmtId="165" fontId="8" fillId="0" borderId="1" xfId="0" applyNumberFormat="1" applyFont="1" applyBorder="1" applyAlignment="1">
      <alignment horizontal="center"/>
    </xf>
    <xf numFmtId="0" fontId="23" fillId="5" borderId="26" xfId="0" applyFont="1" applyFill="1" applyBorder="1"/>
    <xf numFmtId="0" fontId="3" fillId="10" borderId="1" xfId="0" applyFont="1" applyFill="1" applyBorder="1" applyAlignment="1">
      <alignment wrapText="1"/>
    </xf>
    <xf numFmtId="165" fontId="20" fillId="7" borderId="40" xfId="0" applyNumberFormat="1" applyFont="1" applyFill="1" applyBorder="1"/>
    <xf numFmtId="4" fontId="0" fillId="7" borderId="29" xfId="0" applyNumberFormat="1" applyFill="1" applyBorder="1"/>
    <xf numFmtId="4" fontId="0" fillId="7" borderId="1" xfId="0" applyNumberFormat="1" applyFill="1" applyBorder="1"/>
    <xf numFmtId="4" fontId="0" fillId="7" borderId="5" xfId="0" applyNumberFormat="1" applyFill="1" applyBorder="1"/>
    <xf numFmtId="0" fontId="0" fillId="10" borderId="13" xfId="0" applyFill="1" applyBorder="1"/>
    <xf numFmtId="49" fontId="8" fillId="0" borderId="22" xfId="0" applyNumberFormat="1" applyFont="1" applyBorder="1" applyAlignment="1">
      <alignment horizontal="center"/>
    </xf>
    <xf numFmtId="49" fontId="8" fillId="0" borderId="35" xfId="0" applyNumberFormat="1" applyFont="1" applyBorder="1" applyAlignment="1">
      <alignment wrapText="1"/>
    </xf>
    <xf numFmtId="166" fontId="0" fillId="0" borderId="29" xfId="0" applyNumberFormat="1" applyBorder="1"/>
    <xf numFmtId="166" fontId="0" fillId="0" borderId="71" xfId="0" applyNumberForma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66" fontId="0" fillId="0" borderId="73" xfId="0" applyNumberFormat="1" applyBorder="1" applyAlignment="1">
      <alignment horizontal="center"/>
    </xf>
    <xf numFmtId="166" fontId="0" fillId="0" borderId="72" xfId="0" applyNumberForma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165" fontId="8" fillId="6" borderId="61" xfId="0" applyNumberFormat="1" applyFont="1" applyFill="1" applyBorder="1" applyAlignment="1">
      <alignment horizontal="center"/>
    </xf>
    <xf numFmtId="165" fontId="8" fillId="6" borderId="55" xfId="0" applyNumberFormat="1" applyFont="1" applyFill="1" applyBorder="1" applyAlignment="1">
      <alignment horizontal="center"/>
    </xf>
    <xf numFmtId="0" fontId="1" fillId="0" borderId="44" xfId="0" applyFont="1" applyBorder="1"/>
    <xf numFmtId="0" fontId="3" fillId="11" borderId="7" xfId="0" applyFont="1" applyFill="1" applyBorder="1"/>
    <xf numFmtId="0" fontId="5" fillId="12" borderId="0" xfId="0" applyFont="1" applyFill="1"/>
    <xf numFmtId="0" fontId="5" fillId="13" borderId="0" xfId="0" applyFont="1" applyFill="1"/>
    <xf numFmtId="0" fontId="0" fillId="13" borderId="0" xfId="0" applyFill="1"/>
    <xf numFmtId="0" fontId="3" fillId="14" borderId="7" xfId="0" applyFont="1" applyFill="1" applyBorder="1"/>
    <xf numFmtId="0" fontId="14" fillId="0" borderId="2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0" fillId="12" borderId="0" xfId="0" applyFill="1"/>
    <xf numFmtId="0" fontId="5" fillId="15" borderId="0" xfId="0" applyFont="1" applyFill="1"/>
    <xf numFmtId="0" fontId="0" fillId="15" borderId="0" xfId="0" applyFill="1"/>
    <xf numFmtId="0" fontId="8" fillId="0" borderId="46" xfId="0" applyFont="1" applyBorder="1" applyAlignment="1">
      <alignment wrapText="1"/>
    </xf>
    <xf numFmtId="0" fontId="14" fillId="0" borderId="19" xfId="0" applyFont="1" applyBorder="1" applyAlignment="1">
      <alignment wrapText="1"/>
    </xf>
    <xf numFmtId="165" fontId="1" fillId="0" borderId="19" xfId="0" applyNumberFormat="1" applyFont="1" applyBorder="1"/>
    <xf numFmtId="165" fontId="8" fillId="6" borderId="16" xfId="0" applyNumberFormat="1" applyFont="1" applyFill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0" fontId="1" fillId="0" borderId="76" xfId="0" applyFont="1" applyBorder="1" applyAlignment="1">
      <alignment wrapText="1"/>
    </xf>
    <xf numFmtId="165" fontId="0" fillId="6" borderId="3" xfId="0" applyNumberFormat="1" applyFill="1" applyBorder="1" applyAlignment="1">
      <alignment horizontal="center"/>
    </xf>
    <xf numFmtId="165" fontId="0" fillId="6" borderId="6" xfId="0" applyNumberFormat="1" applyFill="1" applyBorder="1" applyAlignment="1">
      <alignment horizontal="center"/>
    </xf>
    <xf numFmtId="165" fontId="0" fillId="6" borderId="32" xfId="0" applyNumberFormat="1" applyFill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3" fillId="14" borderId="8" xfId="0" applyNumberFormat="1" applyFont="1" applyFill="1" applyBorder="1" applyAlignment="1">
      <alignment horizontal="center"/>
    </xf>
    <xf numFmtId="4" fontId="0" fillId="0" borderId="56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0" fillId="0" borderId="75" xfId="0" applyNumberFormat="1" applyBorder="1" applyAlignment="1">
      <alignment horizontal="center"/>
    </xf>
    <xf numFmtId="4" fontId="3" fillId="14" borderId="14" xfId="0" applyNumberFormat="1" applyFont="1" applyFill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3" fillId="14" borderId="11" xfId="0" applyNumberFormat="1" applyFont="1" applyFill="1" applyBorder="1" applyAlignment="1">
      <alignment horizontal="center"/>
    </xf>
    <xf numFmtId="4" fontId="3" fillId="11" borderId="11" xfId="0" applyNumberFormat="1" applyFont="1" applyFill="1" applyBorder="1" applyAlignment="1">
      <alignment horizontal="center"/>
    </xf>
    <xf numFmtId="4" fontId="3" fillId="11" borderId="8" xfId="0" applyNumberFormat="1" applyFont="1" applyFill="1" applyBorder="1" applyAlignment="1">
      <alignment horizontal="center"/>
    </xf>
    <xf numFmtId="4" fontId="3" fillId="11" borderId="14" xfId="0" applyNumberFormat="1" applyFont="1" applyFill="1" applyBorder="1" applyAlignment="1">
      <alignment horizontal="center"/>
    </xf>
    <xf numFmtId="4" fontId="15" fillId="0" borderId="1" xfId="0" applyNumberFormat="1" applyFont="1" applyBorder="1"/>
    <xf numFmtId="165" fontId="0" fillId="0" borderId="5" xfId="0" applyNumberFormat="1" applyBorder="1"/>
    <xf numFmtId="0" fontId="0" fillId="5" borderId="25" xfId="0" applyFill="1" applyBorder="1"/>
    <xf numFmtId="0" fontId="3" fillId="0" borderId="17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14" fontId="1" fillId="7" borderId="0" xfId="0" applyNumberFormat="1" applyFont="1" applyFill="1" applyAlignment="1">
      <alignment horizontal="left"/>
    </xf>
    <xf numFmtId="1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0" fillId="0" borderId="30" xfId="0" applyNumberFormat="1" applyBorder="1" applyAlignment="1">
      <alignment horizontal="center" vertical="center" wrapText="1"/>
    </xf>
    <xf numFmtId="0" fontId="0" fillId="0" borderId="30" xfId="0" applyBorder="1"/>
    <xf numFmtId="0" fontId="3" fillId="0" borderId="53" xfId="0" applyFont="1" applyBorder="1" applyAlignment="1">
      <alignment horizontal="center"/>
    </xf>
    <xf numFmtId="0" fontId="0" fillId="0" borderId="57" xfId="0" applyBorder="1" applyAlignment="1">
      <alignment horizontal="center"/>
    </xf>
    <xf numFmtId="165" fontId="0" fillId="7" borderId="32" xfId="0" applyNumberFormat="1" applyFill="1" applyBorder="1" applyAlignment="1">
      <alignment vertical="center"/>
    </xf>
    <xf numFmtId="165" fontId="0" fillId="7" borderId="3" xfId="0" applyNumberFormat="1" applyFill="1" applyBorder="1" applyAlignment="1">
      <alignment vertical="center"/>
    </xf>
    <xf numFmtId="165" fontId="13" fillId="7" borderId="19" xfId="0" applyNumberFormat="1" applyFont="1" applyFill="1" applyBorder="1"/>
    <xf numFmtId="0" fontId="0" fillId="7" borderId="28" xfId="0" applyFill="1" applyBorder="1"/>
    <xf numFmtId="0" fontId="0" fillId="7" borderId="26" xfId="0" applyFill="1" applyBorder="1"/>
    <xf numFmtId="49" fontId="0" fillId="5" borderId="1" xfId="0" applyNumberFormat="1" applyFill="1" applyBorder="1"/>
    <xf numFmtId="49" fontId="0" fillId="0" borderId="1" xfId="0" applyNumberFormat="1" applyBorder="1"/>
    <xf numFmtId="165" fontId="0" fillId="5" borderId="18" xfId="0" applyNumberFormat="1" applyFill="1" applyBorder="1" applyAlignment="1">
      <alignment wrapText="1"/>
    </xf>
    <xf numFmtId="0" fontId="0" fillId="5" borderId="18" xfId="0" applyFill="1" applyBorder="1" applyAlignment="1">
      <alignment wrapText="1"/>
    </xf>
    <xf numFmtId="0" fontId="0" fillId="5" borderId="15" xfId="0" applyFill="1" applyBorder="1" applyAlignment="1">
      <alignment wrapText="1"/>
    </xf>
    <xf numFmtId="165" fontId="0" fillId="5" borderId="37" xfId="0" applyNumberFormat="1" applyFill="1" applyBorder="1" applyAlignment="1">
      <alignment wrapText="1"/>
    </xf>
    <xf numFmtId="0" fontId="8" fillId="2" borderId="2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8" fillId="0" borderId="1" xfId="0" applyNumberFormat="1" applyFont="1" applyBorder="1"/>
    <xf numFmtId="49" fontId="3" fillId="0" borderId="19" xfId="0" applyNumberFormat="1" applyFont="1" applyBorder="1"/>
    <xf numFmtId="49" fontId="0" fillId="0" borderId="26" xfId="0" applyNumberFormat="1" applyBorder="1"/>
    <xf numFmtId="0" fontId="15" fillId="0" borderId="27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3" fillId="2" borderId="13" xfId="0" applyFont="1" applyFill="1" applyBorder="1"/>
    <xf numFmtId="0" fontId="3" fillId="2" borderId="14" xfId="0" applyFont="1" applyFill="1" applyBorder="1"/>
    <xf numFmtId="0" fontId="0" fillId="0" borderId="13" xfId="0" applyBorder="1"/>
    <xf numFmtId="0" fontId="0" fillId="0" borderId="15" xfId="0" applyBorder="1"/>
    <xf numFmtId="0" fontId="8" fillId="2" borderId="24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53" xfId="0" applyBorder="1"/>
    <xf numFmtId="0" fontId="0" fillId="0" borderId="48" xfId="0" applyBorder="1"/>
    <xf numFmtId="0" fontId="8" fillId="5" borderId="36" xfId="0" applyFont="1" applyFill="1" applyBorder="1"/>
    <xf numFmtId="0" fontId="0" fillId="5" borderId="26" xfId="0" applyFill="1" applyBorder="1"/>
    <xf numFmtId="0" fontId="8" fillId="0" borderId="36" xfId="0" applyFont="1" applyBorder="1"/>
    <xf numFmtId="0" fontId="0" fillId="0" borderId="26" xfId="0" applyBorder="1"/>
    <xf numFmtId="0" fontId="1" fillId="2" borderId="2" xfId="0" applyFont="1" applyFill="1" applyBorder="1"/>
    <xf numFmtId="0" fontId="0" fillId="2" borderId="1" xfId="0" applyFill="1" applyBorder="1"/>
    <xf numFmtId="0" fontId="0" fillId="0" borderId="41" xfId="0" applyBorder="1"/>
    <xf numFmtId="0" fontId="0" fillId="0" borderId="56" xfId="0" applyBorder="1"/>
    <xf numFmtId="0" fontId="0" fillId="0" borderId="36" xfId="0" applyBorder="1"/>
    <xf numFmtId="0" fontId="8" fillId="10" borderId="36" xfId="0" applyFont="1" applyFill="1" applyBorder="1"/>
    <xf numFmtId="0" fontId="0" fillId="10" borderId="28" xfId="0" applyFill="1" applyBorder="1"/>
    <xf numFmtId="0" fontId="3" fillId="0" borderId="13" xfId="0" applyFont="1" applyBorder="1"/>
    <xf numFmtId="0" fontId="3" fillId="0" borderId="15" xfId="0" applyFont="1" applyBorder="1"/>
    <xf numFmtId="0" fontId="8" fillId="0" borderId="64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/>
    </xf>
    <xf numFmtId="0" fontId="0" fillId="0" borderId="52" xfId="0" applyBorder="1" applyAlignment="1">
      <alignment horizontal="center" vertical="center"/>
    </xf>
    <xf numFmtId="0" fontId="1" fillId="10" borderId="74" xfId="0" applyFont="1" applyFill="1" applyBorder="1"/>
    <xf numFmtId="0" fontId="0" fillId="10" borderId="73" xfId="0" applyFill="1" applyBorder="1"/>
    <xf numFmtId="0" fontId="1" fillId="10" borderId="36" xfId="0" applyFont="1" applyFill="1" applyBorder="1"/>
    <xf numFmtId="0" fontId="1" fillId="0" borderId="64" xfId="0" applyFont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8" fillId="0" borderId="17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0" borderId="68" xfId="0" applyFont="1" applyBorder="1"/>
    <xf numFmtId="0" fontId="3" fillId="0" borderId="69" xfId="0" applyFont="1" applyBorder="1"/>
    <xf numFmtId="0" fontId="3" fillId="0" borderId="70" xfId="0" applyFont="1" applyBorder="1"/>
    <xf numFmtId="0" fontId="3" fillId="0" borderId="43" xfId="0" applyFont="1" applyBorder="1"/>
    <xf numFmtId="0" fontId="12" fillId="0" borderId="66" xfId="0" applyFont="1" applyBorder="1"/>
    <xf numFmtId="0" fontId="12" fillId="0" borderId="67" xfId="0" applyFont="1" applyBorder="1"/>
    <xf numFmtId="0" fontId="24" fillId="5" borderId="1" xfId="0" applyFont="1" applyFill="1" applyBorder="1" applyAlignment="1">
      <alignment horizontal="left"/>
    </xf>
    <xf numFmtId="0" fontId="23" fillId="5" borderId="1" xfId="0" applyFont="1" applyFill="1" applyBorder="1"/>
    <xf numFmtId="49" fontId="0" fillId="7" borderId="0" xfId="0" applyNumberFormat="1" applyFill="1" applyAlignment="1">
      <alignment horizontal="left"/>
    </xf>
    <xf numFmtId="49" fontId="0" fillId="0" borderId="0" xfId="0" applyNumberForma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7" borderId="0" xfId="0" applyNumberFormat="1" applyFill="1" applyAlignment="1">
      <alignment horizontal="left"/>
    </xf>
    <xf numFmtId="0" fontId="0" fillId="0" borderId="0" xfId="0"/>
    <xf numFmtId="0" fontId="0" fillId="7" borderId="0" xfId="0" applyFill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3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5" xfId="0" applyBorder="1" applyAlignment="1">
      <alignment wrapText="1"/>
    </xf>
    <xf numFmtId="0" fontId="3" fillId="0" borderId="19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9" xfId="0" applyFont="1" applyBorder="1" applyAlignment="1">
      <alignment horizontal="left" wrapText="1"/>
    </xf>
    <xf numFmtId="165" fontId="9" fillId="5" borderId="37" xfId="0" applyNumberFormat="1" applyFont="1" applyFill="1" applyBorder="1" applyAlignment="1"/>
    <xf numFmtId="0" fontId="0" fillId="5" borderId="18" xfId="0" applyFill="1" applyBorder="1" applyAlignment="1"/>
    <xf numFmtId="0" fontId="0" fillId="5" borderId="15" xfId="0" applyFill="1" applyBorder="1" applyAlignment="1"/>
    <xf numFmtId="0" fontId="14" fillId="0" borderId="9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</cellXfs>
  <cellStyles count="3">
    <cellStyle name="Normální" xfId="0" builtinId="0"/>
    <cellStyle name="Normální 2" xfId="1" xr:uid="{00000000-0005-0000-0000-000002000000}"/>
    <cellStyle name="Normální 3" xfId="2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  <pageSetUpPr fitToPage="1"/>
  </sheetPr>
  <dimension ref="A1:E154"/>
  <sheetViews>
    <sheetView showGridLines="0" tabSelected="1" topLeftCell="A59" zoomScaleNormal="100" workbookViewId="0">
      <selection activeCell="B78" sqref="B78:D78"/>
    </sheetView>
  </sheetViews>
  <sheetFormatPr defaultRowHeight="12.75" x14ac:dyDescent="0.2"/>
  <cols>
    <col min="1" max="1" width="47.140625" customWidth="1"/>
    <col min="2" max="2" width="25.28515625" customWidth="1"/>
    <col min="3" max="3" width="23.42578125" customWidth="1"/>
    <col min="4" max="4" width="24.7109375" customWidth="1"/>
    <col min="5" max="5" width="18" customWidth="1"/>
  </cols>
  <sheetData>
    <row r="1" spans="1:5" ht="26.25" x14ac:dyDescent="0.4">
      <c r="A1" s="15" t="s">
        <v>206</v>
      </c>
      <c r="B1" s="15"/>
      <c r="E1" s="148" t="s">
        <v>123</v>
      </c>
    </row>
    <row r="2" spans="1:5" ht="26.25" x14ac:dyDescent="0.4">
      <c r="A2" s="15"/>
      <c r="B2" s="15"/>
      <c r="C2" s="82"/>
      <c r="D2" s="70" t="s">
        <v>204</v>
      </c>
      <c r="E2" s="149" t="s">
        <v>122</v>
      </c>
    </row>
    <row r="3" spans="1:5" ht="69.75" customHeight="1" x14ac:dyDescent="0.25">
      <c r="A3" s="70" t="s">
        <v>93</v>
      </c>
      <c r="C3" s="411"/>
      <c r="D3" s="412"/>
      <c r="E3" s="313" t="s">
        <v>124</v>
      </c>
    </row>
    <row r="4" spans="1:5" ht="14.25" customHeight="1" x14ac:dyDescent="0.25">
      <c r="A4" s="70"/>
    </row>
    <row r="5" spans="1:5" ht="17.100000000000001" customHeight="1" x14ac:dyDescent="0.2"/>
    <row r="6" spans="1:5" ht="17.100000000000001" customHeight="1" thickBot="1" x14ac:dyDescent="0.25">
      <c r="A6" s="2" t="s">
        <v>101</v>
      </c>
      <c r="B6" s="312" t="s">
        <v>65</v>
      </c>
    </row>
    <row r="7" spans="1:5" ht="20.100000000000001" customHeight="1" thickBot="1" x14ac:dyDescent="0.25">
      <c r="A7" s="415"/>
      <c r="B7" s="416"/>
      <c r="C7" s="9" t="s">
        <v>4</v>
      </c>
      <c r="D7" s="10" t="s">
        <v>5</v>
      </c>
      <c r="E7" s="1"/>
    </row>
    <row r="8" spans="1:5" ht="20.100000000000001" customHeight="1" x14ac:dyDescent="0.2">
      <c r="A8" s="427" t="s">
        <v>0</v>
      </c>
      <c r="B8" s="428"/>
      <c r="C8" s="136">
        <f>C16-SUM(C9:C15)</f>
        <v>0</v>
      </c>
      <c r="D8" s="316"/>
      <c r="E8" s="3"/>
    </row>
    <row r="9" spans="1:5" ht="20.100000000000001" customHeight="1" x14ac:dyDescent="0.2">
      <c r="A9" s="429" t="s">
        <v>1</v>
      </c>
      <c r="B9" s="424"/>
      <c r="C9" s="131">
        <f>D81</f>
        <v>0</v>
      </c>
      <c r="D9" s="317"/>
      <c r="E9" s="3"/>
    </row>
    <row r="10" spans="1:5" ht="20.100000000000001" customHeight="1" x14ac:dyDescent="0.2">
      <c r="A10" s="429" t="s">
        <v>171</v>
      </c>
      <c r="B10" s="424"/>
      <c r="C10" s="131">
        <f>D99</f>
        <v>0</v>
      </c>
      <c r="D10" s="317"/>
      <c r="E10" s="3"/>
    </row>
    <row r="11" spans="1:5" ht="20.100000000000001" customHeight="1" x14ac:dyDescent="0.2">
      <c r="A11" s="429" t="s">
        <v>2</v>
      </c>
      <c r="B11" s="424"/>
      <c r="C11" s="131">
        <f>D53</f>
        <v>0</v>
      </c>
      <c r="D11" s="317"/>
      <c r="E11" s="3"/>
    </row>
    <row r="12" spans="1:5" ht="20.100000000000001" customHeight="1" x14ac:dyDescent="0.2">
      <c r="A12" s="421" t="s">
        <v>121</v>
      </c>
      <c r="B12" s="422"/>
      <c r="C12" s="6">
        <v>0</v>
      </c>
      <c r="D12" s="317"/>
      <c r="E12" s="3"/>
    </row>
    <row r="13" spans="1:5" ht="20.100000000000001" customHeight="1" x14ac:dyDescent="0.2">
      <c r="A13" s="421" t="s">
        <v>121</v>
      </c>
      <c r="B13" s="422"/>
      <c r="C13" s="6">
        <v>0</v>
      </c>
      <c r="D13" s="317"/>
      <c r="E13" s="3"/>
    </row>
    <row r="14" spans="1:5" ht="20.100000000000001" customHeight="1" x14ac:dyDescent="0.2">
      <c r="A14" s="314" t="s">
        <v>121</v>
      </c>
      <c r="B14" s="315"/>
      <c r="C14" s="6">
        <v>0</v>
      </c>
      <c r="D14" s="317"/>
      <c r="E14" s="3"/>
    </row>
    <row r="15" spans="1:5" ht="20.100000000000001" customHeight="1" thickBot="1" x14ac:dyDescent="0.25">
      <c r="A15" s="423" t="s">
        <v>82</v>
      </c>
      <c r="B15" s="424"/>
      <c r="C15" s="134">
        <f>D64</f>
        <v>0</v>
      </c>
      <c r="D15" s="318"/>
      <c r="E15" s="3"/>
    </row>
    <row r="16" spans="1:5" ht="20.100000000000001" customHeight="1" thickBot="1" x14ac:dyDescent="0.25">
      <c r="A16" s="413" t="s">
        <v>3</v>
      </c>
      <c r="B16" s="414"/>
      <c r="C16" s="113">
        <v>0</v>
      </c>
      <c r="D16" s="319">
        <f>SUM(D8:D15)</f>
        <v>0</v>
      </c>
      <c r="E16" s="3"/>
    </row>
    <row r="17" spans="1:5" ht="20.100000000000001" customHeight="1" thickBot="1" x14ac:dyDescent="0.25">
      <c r="A17" s="334" t="s">
        <v>6</v>
      </c>
      <c r="B17" s="21"/>
      <c r="C17" s="132">
        <f>D63</f>
        <v>0</v>
      </c>
      <c r="D17" s="13"/>
      <c r="E17" s="3"/>
    </row>
    <row r="18" spans="1:5" ht="20.100000000000001" customHeight="1" thickBot="1" x14ac:dyDescent="0.25">
      <c r="A18" s="59" t="s">
        <v>41</v>
      </c>
      <c r="B18" s="21"/>
      <c r="C18" s="12">
        <v>0</v>
      </c>
      <c r="D18" s="319"/>
      <c r="E18" s="3"/>
    </row>
    <row r="19" spans="1:5" ht="20.100000000000001" customHeight="1" thickBot="1" x14ac:dyDescent="0.25">
      <c r="A19" s="59" t="s">
        <v>42</v>
      </c>
      <c r="B19" s="21"/>
      <c r="C19" s="12">
        <v>0</v>
      </c>
      <c r="D19" s="319"/>
      <c r="E19" s="3"/>
    </row>
    <row r="20" spans="1:5" ht="20.100000000000001" customHeight="1" thickBot="1" x14ac:dyDescent="0.25">
      <c r="C20" s="3"/>
    </row>
    <row r="21" spans="1:5" ht="20.100000000000001" customHeight="1" thickBot="1" x14ac:dyDescent="0.25">
      <c r="A21" s="419"/>
      <c r="B21" s="420"/>
      <c r="C21" s="9" t="s">
        <v>7</v>
      </c>
      <c r="D21" s="10" t="s">
        <v>8</v>
      </c>
    </row>
    <row r="22" spans="1:5" ht="20.100000000000001" customHeight="1" x14ac:dyDescent="0.2">
      <c r="A22" s="406" t="s">
        <v>102</v>
      </c>
      <c r="B22" s="407"/>
      <c r="C22" s="8">
        <v>0</v>
      </c>
      <c r="D22" s="311"/>
    </row>
    <row r="23" spans="1:5" ht="20.100000000000001" customHeight="1" x14ac:dyDescent="0.2">
      <c r="A23" s="406" t="s">
        <v>103</v>
      </c>
      <c r="B23" s="407"/>
      <c r="C23" s="6">
        <v>0</v>
      </c>
      <c r="D23" s="311"/>
    </row>
    <row r="24" spans="1:5" ht="20.100000000000001" customHeight="1" x14ac:dyDescent="0.2">
      <c r="A24" s="406" t="s">
        <v>115</v>
      </c>
      <c r="B24" s="407"/>
      <c r="C24" s="133">
        <f>D65</f>
        <v>0</v>
      </c>
      <c r="D24" s="311"/>
    </row>
    <row r="25" spans="1:5" ht="20.100000000000001" customHeight="1" x14ac:dyDescent="0.2">
      <c r="A25" s="425" t="s">
        <v>240</v>
      </c>
      <c r="B25" s="426"/>
      <c r="C25" s="6">
        <v>0</v>
      </c>
      <c r="D25" s="311"/>
    </row>
    <row r="26" spans="1:5" ht="20.100000000000001" customHeight="1" thickBot="1" x14ac:dyDescent="0.25">
      <c r="A26" s="417" t="s">
        <v>43</v>
      </c>
      <c r="B26" s="418"/>
      <c r="C26" s="383">
        <v>0</v>
      </c>
      <c r="D26" s="384"/>
    </row>
    <row r="27" spans="1:5" ht="20.100000000000001" customHeight="1" x14ac:dyDescent="0.2"/>
    <row r="28" spans="1:5" ht="27.95" customHeight="1" thickBot="1" x14ac:dyDescent="0.25">
      <c r="A28" s="71" t="s">
        <v>10</v>
      </c>
      <c r="B28" s="22"/>
    </row>
    <row r="29" spans="1:5" ht="20.100000000000001" customHeight="1" thickBot="1" x14ac:dyDescent="0.25">
      <c r="A29" s="16" t="s">
        <v>9</v>
      </c>
      <c r="B29" s="23">
        <f>SUM(B30:B32)</f>
        <v>0</v>
      </c>
    </row>
    <row r="30" spans="1:5" ht="20.100000000000001" customHeight="1" x14ac:dyDescent="0.2">
      <c r="A30" s="61" t="s">
        <v>69</v>
      </c>
      <c r="B30" s="8">
        <v>0</v>
      </c>
    </row>
    <row r="31" spans="1:5" ht="20.100000000000001" customHeight="1" x14ac:dyDescent="0.2">
      <c r="A31" s="62" t="s">
        <v>70</v>
      </c>
      <c r="B31" s="6">
        <v>0</v>
      </c>
    </row>
    <row r="32" spans="1:5" ht="20.100000000000001" customHeight="1" x14ac:dyDescent="0.2">
      <c r="A32" s="62" t="s">
        <v>71</v>
      </c>
      <c r="B32" s="6">
        <v>0</v>
      </c>
    </row>
    <row r="33" spans="1:4" ht="20.100000000000001" customHeight="1" x14ac:dyDescent="0.2"/>
    <row r="34" spans="1:4" ht="20.100000000000001" customHeight="1" x14ac:dyDescent="0.2">
      <c r="A34" s="84" t="s">
        <v>12</v>
      </c>
      <c r="B34" s="5" t="s">
        <v>17</v>
      </c>
      <c r="C34" s="409" t="s">
        <v>174</v>
      </c>
      <c r="D34" s="410"/>
    </row>
    <row r="35" spans="1:4" ht="20.100000000000001" customHeight="1" x14ac:dyDescent="0.2">
      <c r="A35" s="24" t="s">
        <v>13</v>
      </c>
      <c r="B35" s="6">
        <v>0</v>
      </c>
      <c r="C35" s="400"/>
      <c r="D35" s="400"/>
    </row>
    <row r="36" spans="1:4" ht="20.100000000000001" customHeight="1" x14ac:dyDescent="0.2">
      <c r="A36" s="24" t="s">
        <v>14</v>
      </c>
      <c r="B36" s="6">
        <v>0</v>
      </c>
      <c r="C36" s="400"/>
      <c r="D36" s="400"/>
    </row>
    <row r="37" spans="1:4" ht="20.100000000000001" customHeight="1" x14ac:dyDescent="0.2">
      <c r="A37" s="24" t="s">
        <v>52</v>
      </c>
      <c r="B37" s="6">
        <v>0</v>
      </c>
      <c r="C37" s="400"/>
      <c r="D37" s="400"/>
    </row>
    <row r="38" spans="1:4" ht="20.100000000000001" customHeight="1" x14ac:dyDescent="0.2">
      <c r="A38" s="24" t="s">
        <v>15</v>
      </c>
      <c r="B38" s="6">
        <v>0</v>
      </c>
      <c r="C38" s="400"/>
      <c r="D38" s="400"/>
    </row>
    <row r="39" spans="1:4" ht="20.100000000000001" customHeight="1" x14ac:dyDescent="0.2">
      <c r="A39" s="24" t="s">
        <v>16</v>
      </c>
      <c r="B39" s="112">
        <f>SUM(B40:B41)</f>
        <v>0</v>
      </c>
      <c r="C39" s="400"/>
      <c r="D39" s="400"/>
    </row>
    <row r="40" spans="1:4" ht="20.100000000000001" customHeight="1" x14ac:dyDescent="0.2">
      <c r="A40" s="4" t="s">
        <v>64</v>
      </c>
      <c r="B40" s="133">
        <f>Transfery!C48</f>
        <v>0</v>
      </c>
      <c r="C40" s="408" t="s">
        <v>83</v>
      </c>
      <c r="D40" s="401"/>
    </row>
    <row r="41" spans="1:4" ht="20.100000000000001" customHeight="1" x14ac:dyDescent="0.2">
      <c r="A41" s="4" t="s">
        <v>19</v>
      </c>
      <c r="B41" s="6">
        <v>0</v>
      </c>
      <c r="C41" s="400"/>
      <c r="D41" s="400"/>
    </row>
    <row r="42" spans="1:4" ht="20.100000000000001" customHeight="1" x14ac:dyDescent="0.2">
      <c r="A42" s="24" t="s">
        <v>18</v>
      </c>
      <c r="B42" s="6">
        <v>0</v>
      </c>
      <c r="C42" s="400"/>
      <c r="D42" s="400"/>
    </row>
    <row r="43" spans="1:4" ht="20.100000000000001" customHeight="1" x14ac:dyDescent="0.2">
      <c r="B43" s="3"/>
      <c r="C43" s="25"/>
      <c r="D43" s="25"/>
    </row>
    <row r="44" spans="1:4" ht="27.95" customHeight="1" x14ac:dyDescent="0.2">
      <c r="A44" s="2" t="s">
        <v>21</v>
      </c>
    </row>
    <row r="45" spans="1:4" ht="20.100000000000001" customHeight="1" x14ac:dyDescent="0.2">
      <c r="A45" s="5"/>
      <c r="B45" s="5" t="s">
        <v>17</v>
      </c>
      <c r="C45" s="265" t="s">
        <v>263</v>
      </c>
      <c r="D45" s="5"/>
    </row>
    <row r="46" spans="1:4" ht="20.100000000000001" customHeight="1" x14ac:dyDescent="0.2">
      <c r="A46" s="24" t="s">
        <v>24</v>
      </c>
      <c r="B46" s="6">
        <v>0</v>
      </c>
      <c r="C46" s="401"/>
      <c r="D46" s="401"/>
    </row>
    <row r="47" spans="1:4" ht="20.100000000000001" customHeight="1" x14ac:dyDescent="0.2">
      <c r="A47" s="24" t="s">
        <v>25</v>
      </c>
      <c r="B47" s="6">
        <v>0</v>
      </c>
      <c r="C47" s="401"/>
      <c r="D47" s="401"/>
    </row>
    <row r="48" spans="1:4" ht="20.100000000000001" customHeight="1" x14ac:dyDescent="0.2">
      <c r="A48" s="24" t="s">
        <v>22</v>
      </c>
      <c r="B48" s="6">
        <v>0</v>
      </c>
      <c r="C48" s="401"/>
      <c r="D48" s="401"/>
    </row>
    <row r="49" spans="1:4" ht="20.100000000000001" customHeight="1" x14ac:dyDescent="0.2">
      <c r="A49" s="24" t="s">
        <v>23</v>
      </c>
      <c r="B49" s="6">
        <v>0</v>
      </c>
      <c r="C49" s="401"/>
      <c r="D49" s="401"/>
    </row>
    <row r="50" spans="1:4" ht="20.100000000000001" customHeight="1" x14ac:dyDescent="0.2">
      <c r="B50" s="3"/>
      <c r="C50" s="25"/>
      <c r="D50" s="25"/>
    </row>
    <row r="51" spans="1:4" ht="30" customHeight="1" thickBot="1" x14ac:dyDescent="0.25">
      <c r="A51" s="2" t="s">
        <v>26</v>
      </c>
    </row>
    <row r="52" spans="1:4" ht="27.95" customHeight="1" thickBot="1" x14ac:dyDescent="0.25">
      <c r="A52" s="72" t="s">
        <v>27</v>
      </c>
      <c r="B52" s="31" t="s">
        <v>17</v>
      </c>
      <c r="C52" s="256" t="s">
        <v>29</v>
      </c>
      <c r="D52" s="31" t="s">
        <v>17</v>
      </c>
    </row>
    <row r="53" spans="1:4" ht="20.100000000000001" customHeight="1" x14ac:dyDescent="0.2">
      <c r="A53" s="255" t="s">
        <v>207</v>
      </c>
      <c r="B53" s="29">
        <v>0</v>
      </c>
      <c r="C53" s="63" t="s">
        <v>72</v>
      </c>
      <c r="D53" s="30">
        <v>0</v>
      </c>
    </row>
    <row r="54" spans="1:4" ht="20.100000000000001" customHeight="1" x14ac:dyDescent="0.2">
      <c r="A54" s="7" t="s">
        <v>28</v>
      </c>
      <c r="B54" s="26">
        <v>0</v>
      </c>
      <c r="C54" s="27" t="s">
        <v>31</v>
      </c>
      <c r="D54" s="28">
        <v>0</v>
      </c>
    </row>
    <row r="55" spans="1:4" ht="20.100000000000001" customHeight="1" x14ac:dyDescent="0.2">
      <c r="A55" s="7" t="s">
        <v>40</v>
      </c>
      <c r="B55" s="41">
        <v>0</v>
      </c>
      <c r="C55" s="27" t="s">
        <v>32</v>
      </c>
      <c r="D55" s="28">
        <v>0</v>
      </c>
    </row>
    <row r="56" spans="1:4" ht="20.100000000000001" customHeight="1" x14ac:dyDescent="0.2">
      <c r="A56" s="7" t="s">
        <v>20</v>
      </c>
      <c r="B56" s="41">
        <v>0</v>
      </c>
      <c r="C56" s="27" t="s">
        <v>20</v>
      </c>
      <c r="D56" s="28">
        <v>0</v>
      </c>
    </row>
    <row r="57" spans="1:4" ht="20.100000000000001" customHeight="1" x14ac:dyDescent="0.2">
      <c r="A57" s="7" t="s">
        <v>20</v>
      </c>
      <c r="B57" s="41">
        <v>0</v>
      </c>
      <c r="C57" s="27" t="s">
        <v>20</v>
      </c>
      <c r="D57" s="28">
        <v>0</v>
      </c>
    </row>
    <row r="58" spans="1:4" ht="20.100000000000001" customHeight="1" thickBot="1" x14ac:dyDescent="0.25">
      <c r="A58" s="11" t="s">
        <v>20</v>
      </c>
      <c r="B58" s="42">
        <v>0</v>
      </c>
      <c r="C58" s="33" t="s">
        <v>20</v>
      </c>
      <c r="D58" s="34">
        <v>0</v>
      </c>
    </row>
    <row r="59" spans="1:4" ht="20.100000000000001" customHeight="1" thickBot="1" x14ac:dyDescent="0.25">
      <c r="A59" s="256" t="s">
        <v>208</v>
      </c>
      <c r="B59" s="20">
        <f>B53+B54-B55-B56-B57-B58</f>
        <v>0</v>
      </c>
      <c r="C59" s="35" t="s">
        <v>33</v>
      </c>
      <c r="D59" s="20">
        <f>SUM(D53:D58)</f>
        <v>0</v>
      </c>
    </row>
    <row r="60" spans="1:4" ht="50.1" customHeight="1" thickBot="1" x14ac:dyDescent="0.25">
      <c r="A60" s="185" t="s">
        <v>140</v>
      </c>
      <c r="B60" s="403"/>
      <c r="C60" s="403"/>
      <c r="D60" s="404"/>
    </row>
    <row r="61" spans="1:4" ht="44.25" customHeight="1" thickBot="1" x14ac:dyDescent="0.25"/>
    <row r="62" spans="1:4" ht="27.95" customHeight="1" thickBot="1" x14ac:dyDescent="0.25">
      <c r="A62" s="73" t="s">
        <v>167</v>
      </c>
      <c r="B62" s="31" t="s">
        <v>17</v>
      </c>
      <c r="C62" s="35" t="s">
        <v>29</v>
      </c>
      <c r="D62" s="31" t="s">
        <v>17</v>
      </c>
    </row>
    <row r="63" spans="1:4" ht="20.100000000000001" customHeight="1" x14ac:dyDescent="0.2">
      <c r="A63" s="255" t="s">
        <v>207</v>
      </c>
      <c r="B63" s="45">
        <v>0</v>
      </c>
      <c r="C63" s="48" t="s">
        <v>34</v>
      </c>
      <c r="D63" s="49">
        <v>0</v>
      </c>
    </row>
    <row r="64" spans="1:4" ht="20.100000000000001" customHeight="1" x14ac:dyDescent="0.2">
      <c r="A64" s="184" t="s">
        <v>175</v>
      </c>
      <c r="B64" s="46">
        <v>0</v>
      </c>
      <c r="C64" s="184" t="s">
        <v>241</v>
      </c>
      <c r="D64" s="26">
        <v>0</v>
      </c>
    </row>
    <row r="65" spans="1:4" ht="20.100000000000001" customHeight="1" x14ac:dyDescent="0.2">
      <c r="A65" s="83" t="s">
        <v>128</v>
      </c>
      <c r="B65" s="46">
        <v>0</v>
      </c>
      <c r="C65" s="27" t="s">
        <v>31</v>
      </c>
      <c r="D65" s="26">
        <v>0</v>
      </c>
    </row>
    <row r="66" spans="1:4" ht="20.100000000000001" customHeight="1" x14ac:dyDescent="0.2">
      <c r="A66" s="184" t="s">
        <v>243</v>
      </c>
      <c r="B66" s="359">
        <v>0</v>
      </c>
      <c r="C66" s="27" t="s">
        <v>32</v>
      </c>
      <c r="D66" s="26">
        <v>0</v>
      </c>
    </row>
    <row r="67" spans="1:4" ht="20.100000000000001" customHeight="1" x14ac:dyDescent="0.2">
      <c r="A67" s="83" t="s">
        <v>129</v>
      </c>
      <c r="B67" s="44">
        <v>0</v>
      </c>
      <c r="C67" s="27"/>
      <c r="D67" s="43">
        <v>0</v>
      </c>
    </row>
    <row r="68" spans="1:4" ht="20.100000000000001" customHeight="1" x14ac:dyDescent="0.2">
      <c r="A68" s="83" t="s">
        <v>130</v>
      </c>
      <c r="B68" s="44">
        <v>0</v>
      </c>
      <c r="C68" s="27" t="s">
        <v>35</v>
      </c>
      <c r="D68" s="41">
        <v>0</v>
      </c>
    </row>
    <row r="69" spans="1:4" ht="20.100000000000001" customHeight="1" x14ac:dyDescent="0.2">
      <c r="A69" s="83" t="s">
        <v>131</v>
      </c>
      <c r="B69" s="44">
        <v>0</v>
      </c>
      <c r="C69" s="7" t="s">
        <v>20</v>
      </c>
      <c r="D69" s="41">
        <v>0</v>
      </c>
    </row>
    <row r="70" spans="1:4" ht="20.100000000000001" customHeight="1" x14ac:dyDescent="0.2">
      <c r="A70" s="83" t="s">
        <v>132</v>
      </c>
      <c r="B70" s="44">
        <v>0</v>
      </c>
      <c r="C70" s="7" t="s">
        <v>20</v>
      </c>
      <c r="D70" s="41">
        <v>0</v>
      </c>
    </row>
    <row r="71" spans="1:4" ht="20.100000000000001" customHeight="1" x14ac:dyDescent="0.2">
      <c r="A71" s="83" t="s">
        <v>133</v>
      </c>
      <c r="B71" s="44">
        <v>0</v>
      </c>
      <c r="C71" s="33" t="s">
        <v>20</v>
      </c>
      <c r="D71" s="41">
        <v>0</v>
      </c>
    </row>
    <row r="72" spans="1:4" ht="20.100000000000001" customHeight="1" x14ac:dyDescent="0.2">
      <c r="A72" s="83" t="s">
        <v>134</v>
      </c>
      <c r="B72" s="44">
        <v>0</v>
      </c>
      <c r="C72" s="33" t="s">
        <v>20</v>
      </c>
      <c r="D72" s="41">
        <v>0</v>
      </c>
    </row>
    <row r="73" spans="1:4" ht="20.100000000000001" customHeight="1" x14ac:dyDescent="0.2">
      <c r="A73" s="83" t="s">
        <v>135</v>
      </c>
      <c r="B73" s="44">
        <v>0</v>
      </c>
      <c r="C73" s="33" t="s">
        <v>20</v>
      </c>
      <c r="D73" s="41">
        <v>0</v>
      </c>
    </row>
    <row r="74" spans="1:4" ht="20.100000000000001" customHeight="1" x14ac:dyDescent="0.2">
      <c r="A74" s="352" t="s">
        <v>242</v>
      </c>
      <c r="B74" s="44">
        <v>0</v>
      </c>
      <c r="C74" s="33" t="s">
        <v>20</v>
      </c>
      <c r="D74" s="41">
        <v>0</v>
      </c>
    </row>
    <row r="75" spans="1:4" ht="20.100000000000001" customHeight="1" x14ac:dyDescent="0.2">
      <c r="A75" s="184" t="s">
        <v>249</v>
      </c>
      <c r="B75" s="44">
        <v>0</v>
      </c>
      <c r="C75" s="33" t="s">
        <v>20</v>
      </c>
      <c r="D75" s="41">
        <v>0</v>
      </c>
    </row>
    <row r="76" spans="1:4" ht="20.100000000000001" customHeight="1" thickBot="1" x14ac:dyDescent="0.25">
      <c r="A76" s="83" t="s">
        <v>136</v>
      </c>
      <c r="B76" s="47">
        <v>0</v>
      </c>
      <c r="C76" s="50" t="s">
        <v>20</v>
      </c>
      <c r="D76" s="51">
        <v>0</v>
      </c>
    </row>
    <row r="77" spans="1:4" ht="20.100000000000001" customHeight="1" thickBot="1" x14ac:dyDescent="0.25">
      <c r="A77" s="256" t="s">
        <v>208</v>
      </c>
      <c r="B77" s="20">
        <f>B63+B64+B65+B66-B67-B68-B69-B70-B71-B72-B73-B74-B75-B76</f>
        <v>0</v>
      </c>
      <c r="C77" s="35" t="s">
        <v>36</v>
      </c>
      <c r="D77" s="20">
        <f>D63+D64+D65+D66+D67-D68-D69-D70-D71-D72-D73-D74-D75-D76</f>
        <v>0</v>
      </c>
    </row>
    <row r="78" spans="1:4" ht="50.1" customHeight="1" thickBot="1" x14ac:dyDescent="0.25">
      <c r="A78" s="492" t="s">
        <v>265</v>
      </c>
      <c r="B78" s="405"/>
      <c r="C78" s="403"/>
      <c r="D78" s="404"/>
    </row>
    <row r="79" spans="1:4" ht="36.75" customHeight="1" thickBot="1" x14ac:dyDescent="0.25">
      <c r="B79" s="3"/>
      <c r="C79" s="40"/>
      <c r="D79" s="3"/>
    </row>
    <row r="80" spans="1:4" ht="27.95" customHeight="1" thickBot="1" x14ac:dyDescent="0.25">
      <c r="A80" s="72" t="s">
        <v>172</v>
      </c>
      <c r="B80" s="31" t="s">
        <v>17</v>
      </c>
      <c r="C80" s="35" t="s">
        <v>29</v>
      </c>
      <c r="D80" s="65" t="s">
        <v>17</v>
      </c>
    </row>
    <row r="81" spans="1:4" ht="20.100000000000001" customHeight="1" x14ac:dyDescent="0.2">
      <c r="A81" s="255" t="s">
        <v>207</v>
      </c>
      <c r="B81" s="29">
        <v>0</v>
      </c>
      <c r="C81" s="36" t="s">
        <v>30</v>
      </c>
      <c r="D81" s="66">
        <v>0</v>
      </c>
    </row>
    <row r="82" spans="1:4" ht="20.100000000000001" customHeight="1" x14ac:dyDescent="0.2">
      <c r="A82" s="184" t="s">
        <v>244</v>
      </c>
      <c r="B82" s="26">
        <v>0</v>
      </c>
      <c r="C82" s="27" t="s">
        <v>31</v>
      </c>
      <c r="D82" s="64">
        <v>0</v>
      </c>
    </row>
    <row r="83" spans="1:4" ht="20.100000000000001" customHeight="1" x14ac:dyDescent="0.2">
      <c r="A83" s="7" t="s">
        <v>38</v>
      </c>
      <c r="B83" s="26">
        <v>0</v>
      </c>
      <c r="C83" s="27" t="s">
        <v>32</v>
      </c>
      <c r="D83" s="64">
        <v>0</v>
      </c>
    </row>
    <row r="84" spans="1:4" ht="20.100000000000001" customHeight="1" x14ac:dyDescent="0.2">
      <c r="A84" s="352" t="s">
        <v>260</v>
      </c>
      <c r="B84" s="26">
        <v>0</v>
      </c>
      <c r="C84" s="27" t="s">
        <v>20</v>
      </c>
      <c r="D84" s="64">
        <v>0</v>
      </c>
    </row>
    <row r="85" spans="1:4" ht="20.100000000000001" customHeight="1" x14ac:dyDescent="0.2">
      <c r="A85" s="7" t="s">
        <v>92</v>
      </c>
      <c r="B85" s="26">
        <v>0</v>
      </c>
      <c r="C85" s="27" t="s">
        <v>20</v>
      </c>
      <c r="D85" s="64">
        <v>0</v>
      </c>
    </row>
    <row r="86" spans="1:4" ht="20.100000000000001" customHeight="1" x14ac:dyDescent="0.2">
      <c r="A86" s="184" t="s">
        <v>245</v>
      </c>
      <c r="B86" s="41">
        <v>0</v>
      </c>
      <c r="C86" s="27" t="s">
        <v>20</v>
      </c>
      <c r="D86" s="64">
        <v>0</v>
      </c>
    </row>
    <row r="87" spans="1:4" ht="20.100000000000001" customHeight="1" x14ac:dyDescent="0.2">
      <c r="A87" s="7" t="s">
        <v>37</v>
      </c>
      <c r="B87" s="41">
        <v>0</v>
      </c>
      <c r="C87" s="27" t="s">
        <v>20</v>
      </c>
      <c r="D87" s="64">
        <v>0</v>
      </c>
    </row>
    <row r="88" spans="1:4" ht="20.100000000000001" customHeight="1" x14ac:dyDescent="0.2">
      <c r="A88" s="184" t="s">
        <v>235</v>
      </c>
      <c r="B88" s="41">
        <v>0</v>
      </c>
      <c r="C88" s="27" t="s">
        <v>20</v>
      </c>
      <c r="D88" s="26">
        <v>0</v>
      </c>
    </row>
    <row r="89" spans="1:4" ht="20.100000000000001" customHeight="1" x14ac:dyDescent="0.2">
      <c r="A89" s="189" t="s">
        <v>137</v>
      </c>
      <c r="B89" s="41">
        <v>0</v>
      </c>
      <c r="C89" s="27" t="s">
        <v>20</v>
      </c>
      <c r="D89" s="26">
        <v>0</v>
      </c>
    </row>
    <row r="90" spans="1:4" ht="20.100000000000001" customHeight="1" x14ac:dyDescent="0.2">
      <c r="A90" s="189" t="s">
        <v>138</v>
      </c>
      <c r="B90" s="41">
        <v>0</v>
      </c>
      <c r="C90" s="27" t="s">
        <v>20</v>
      </c>
      <c r="D90" s="26">
        <v>0</v>
      </c>
    </row>
    <row r="91" spans="1:4" ht="20.100000000000001" customHeight="1" x14ac:dyDescent="0.2">
      <c r="A91" s="275" t="s">
        <v>177</v>
      </c>
      <c r="B91" s="41">
        <v>0</v>
      </c>
      <c r="C91" s="27" t="s">
        <v>20</v>
      </c>
      <c r="D91" s="26">
        <v>0</v>
      </c>
    </row>
    <row r="92" spans="1:4" ht="20.100000000000001" customHeight="1" x14ac:dyDescent="0.2">
      <c r="A92" s="275" t="s">
        <v>176</v>
      </c>
      <c r="B92" s="41">
        <v>0</v>
      </c>
      <c r="C92" s="27" t="s">
        <v>20</v>
      </c>
      <c r="D92" s="26">
        <v>0</v>
      </c>
    </row>
    <row r="93" spans="1:4" ht="20.100000000000001" customHeight="1" x14ac:dyDescent="0.2">
      <c r="A93" s="189" t="s">
        <v>139</v>
      </c>
      <c r="B93" s="41">
        <v>0</v>
      </c>
      <c r="C93" s="27" t="s">
        <v>20</v>
      </c>
      <c r="D93" s="26">
        <v>0</v>
      </c>
    </row>
    <row r="94" spans="1:4" ht="20.100000000000001" customHeight="1" thickBot="1" x14ac:dyDescent="0.25">
      <c r="A94" s="491" t="s">
        <v>264</v>
      </c>
      <c r="B94" s="41">
        <v>0</v>
      </c>
      <c r="C94" s="33" t="s">
        <v>20</v>
      </c>
      <c r="D94" s="32">
        <v>0</v>
      </c>
    </row>
    <row r="95" spans="1:4" ht="20.100000000000001" customHeight="1" thickBot="1" x14ac:dyDescent="0.25">
      <c r="A95" s="256" t="s">
        <v>208</v>
      </c>
      <c r="B95" s="20">
        <f>B81+B82+B83+B84+B85-B86-B87-B88-B89-B90-B91-B92-B93-B94</f>
        <v>0</v>
      </c>
      <c r="C95" s="35" t="s">
        <v>39</v>
      </c>
      <c r="D95" s="67">
        <f>SUM(D81:D94)</f>
        <v>0</v>
      </c>
    </row>
    <row r="96" spans="1:4" ht="50.1" customHeight="1" thickBot="1" x14ac:dyDescent="0.25">
      <c r="A96" s="492" t="s">
        <v>265</v>
      </c>
      <c r="B96" s="488"/>
      <c r="C96" s="489"/>
      <c r="D96" s="490"/>
    </row>
    <row r="97" spans="1:4" ht="48" customHeight="1" thickBot="1" x14ac:dyDescent="0.25">
      <c r="B97" s="3"/>
      <c r="C97" s="40"/>
      <c r="D97" s="68"/>
    </row>
    <row r="98" spans="1:4" ht="27.95" customHeight="1" thickBot="1" x14ac:dyDescent="0.25">
      <c r="A98" s="72" t="s">
        <v>173</v>
      </c>
      <c r="B98" s="31" t="s">
        <v>17</v>
      </c>
      <c r="C98" s="35" t="s">
        <v>29</v>
      </c>
      <c r="D98" s="31" t="s">
        <v>17</v>
      </c>
    </row>
    <row r="99" spans="1:4" ht="20.100000000000001" customHeight="1" x14ac:dyDescent="0.2">
      <c r="A99" s="255" t="s">
        <v>207</v>
      </c>
      <c r="B99" s="29">
        <v>0</v>
      </c>
      <c r="C99" s="36" t="s">
        <v>30</v>
      </c>
      <c r="D99" s="29">
        <v>0</v>
      </c>
    </row>
    <row r="100" spans="1:4" ht="20.100000000000001" customHeight="1" x14ac:dyDescent="0.2">
      <c r="A100" s="7" t="s">
        <v>44</v>
      </c>
      <c r="B100" s="26">
        <v>0</v>
      </c>
      <c r="C100" s="27" t="s">
        <v>31</v>
      </c>
      <c r="D100" s="26">
        <v>0</v>
      </c>
    </row>
    <row r="101" spans="1:4" ht="20.100000000000001" customHeight="1" x14ac:dyDescent="0.2">
      <c r="A101" s="7" t="s">
        <v>45</v>
      </c>
      <c r="B101" s="138">
        <f>D129-B130+D131-B132</f>
        <v>0</v>
      </c>
      <c r="C101" s="27" t="s">
        <v>32</v>
      </c>
      <c r="D101" s="26">
        <v>0</v>
      </c>
    </row>
    <row r="102" spans="1:4" ht="20.100000000000001" customHeight="1" x14ac:dyDescent="0.2">
      <c r="A102" s="184" t="s">
        <v>247</v>
      </c>
      <c r="B102" s="26">
        <v>0</v>
      </c>
      <c r="C102" s="7" t="s">
        <v>20</v>
      </c>
      <c r="D102" s="26">
        <v>0</v>
      </c>
    </row>
    <row r="103" spans="1:4" ht="20.100000000000001" customHeight="1" x14ac:dyDescent="0.2">
      <c r="A103" s="184" t="s">
        <v>246</v>
      </c>
      <c r="B103" s="26">
        <v>0</v>
      </c>
      <c r="C103" s="184" t="s">
        <v>20</v>
      </c>
      <c r="D103" s="26">
        <v>0</v>
      </c>
    </row>
    <row r="104" spans="1:4" ht="20.100000000000001" customHeight="1" x14ac:dyDescent="0.2">
      <c r="A104" s="187" t="s">
        <v>141</v>
      </c>
      <c r="B104" s="213">
        <f>B135+B136</f>
        <v>0</v>
      </c>
      <c r="C104" s="7" t="s">
        <v>20</v>
      </c>
      <c r="D104" s="26">
        <v>0</v>
      </c>
    </row>
    <row r="105" spans="1:4" ht="20.100000000000001" customHeight="1" x14ac:dyDescent="0.2">
      <c r="A105" s="184" t="s">
        <v>142</v>
      </c>
      <c r="B105" s="26">
        <v>0</v>
      </c>
      <c r="C105" s="7" t="s">
        <v>20</v>
      </c>
      <c r="D105" s="26">
        <v>0</v>
      </c>
    </row>
    <row r="106" spans="1:4" ht="20.100000000000001" customHeight="1" x14ac:dyDescent="0.2">
      <c r="A106" s="190" t="s">
        <v>46</v>
      </c>
      <c r="B106" s="26">
        <v>0</v>
      </c>
      <c r="C106" s="7" t="s">
        <v>20</v>
      </c>
      <c r="D106" s="26">
        <v>0</v>
      </c>
    </row>
    <row r="107" spans="1:4" ht="20.100000000000001" customHeight="1" x14ac:dyDescent="0.2">
      <c r="A107" s="190" t="s">
        <v>49</v>
      </c>
      <c r="B107" s="224">
        <v>0</v>
      </c>
      <c r="C107" s="7" t="s">
        <v>20</v>
      </c>
      <c r="D107" s="26">
        <v>0</v>
      </c>
    </row>
    <row r="108" spans="1:4" ht="20.100000000000001" customHeight="1" x14ac:dyDescent="0.2">
      <c r="A108" s="190" t="s">
        <v>48</v>
      </c>
      <c r="B108" s="41">
        <v>0</v>
      </c>
      <c r="C108" s="7" t="s">
        <v>20</v>
      </c>
      <c r="D108" s="26">
        <v>0</v>
      </c>
    </row>
    <row r="109" spans="1:4" ht="20.100000000000001" customHeight="1" x14ac:dyDescent="0.2">
      <c r="A109" s="188" t="s">
        <v>84</v>
      </c>
      <c r="B109" s="41">
        <v>0</v>
      </c>
      <c r="C109" s="7" t="s">
        <v>20</v>
      </c>
      <c r="D109" s="26">
        <v>0</v>
      </c>
    </row>
    <row r="110" spans="1:4" ht="20.100000000000001" customHeight="1" x14ac:dyDescent="0.2">
      <c r="A110" s="188" t="s">
        <v>85</v>
      </c>
      <c r="B110" s="41">
        <v>0</v>
      </c>
      <c r="C110" s="7" t="s">
        <v>20</v>
      </c>
      <c r="D110" s="26">
        <v>0</v>
      </c>
    </row>
    <row r="111" spans="1:4" ht="20.100000000000001" customHeight="1" x14ac:dyDescent="0.2">
      <c r="A111" s="275" t="s">
        <v>248</v>
      </c>
      <c r="B111" s="41">
        <v>0</v>
      </c>
      <c r="C111" s="7" t="s">
        <v>20</v>
      </c>
      <c r="D111" s="26">
        <v>0</v>
      </c>
    </row>
    <row r="112" spans="1:4" ht="20.100000000000001" customHeight="1" x14ac:dyDescent="0.2">
      <c r="A112" s="190" t="s">
        <v>47</v>
      </c>
      <c r="B112" s="41">
        <v>0</v>
      </c>
      <c r="C112" s="7" t="s">
        <v>20</v>
      </c>
      <c r="D112" s="26">
        <v>0</v>
      </c>
    </row>
    <row r="113" spans="1:4" ht="20.100000000000001" customHeight="1" thickBot="1" x14ac:dyDescent="0.25">
      <c r="A113" s="487" t="s">
        <v>236</v>
      </c>
      <c r="B113" s="41">
        <v>0</v>
      </c>
      <c r="C113" s="7" t="s">
        <v>20</v>
      </c>
      <c r="D113" s="26">
        <v>0</v>
      </c>
    </row>
    <row r="114" spans="1:4" ht="19.5" customHeight="1" thickBot="1" x14ac:dyDescent="0.25">
      <c r="A114" s="257" t="s">
        <v>208</v>
      </c>
      <c r="B114" s="20">
        <f>B99+B100+B101+B102+B103+B104+B105+B106-B107-B108-B109-B110-B111-B112-B113</f>
        <v>0</v>
      </c>
      <c r="C114" s="256" t="s">
        <v>237</v>
      </c>
      <c r="D114" s="20">
        <f>SUM(D99:D113)</f>
        <v>0</v>
      </c>
    </row>
    <row r="115" spans="1:4" ht="50.1" customHeight="1" thickBot="1" x14ac:dyDescent="0.25">
      <c r="A115" s="492" t="s">
        <v>265</v>
      </c>
      <c r="B115" s="402"/>
      <c r="C115" s="403"/>
      <c r="D115" s="404"/>
    </row>
    <row r="116" spans="1:4" ht="19.5" customHeight="1" x14ac:dyDescent="0.2">
      <c r="A116" s="1"/>
      <c r="B116" s="17"/>
      <c r="C116" s="1"/>
      <c r="D116" s="1"/>
    </row>
    <row r="117" spans="1:4" ht="27.95" customHeight="1" x14ac:dyDescent="0.2">
      <c r="A117" s="269" t="s">
        <v>57</v>
      </c>
      <c r="B117" s="231" t="s">
        <v>76</v>
      </c>
      <c r="C117" s="231" t="s">
        <v>77</v>
      </c>
    </row>
    <row r="118" spans="1:4" ht="20.100000000000001" customHeight="1" x14ac:dyDescent="0.2">
      <c r="A118" s="94" t="s">
        <v>143</v>
      </c>
      <c r="B118" s="6">
        <v>0</v>
      </c>
      <c r="C118" s="6">
        <v>0</v>
      </c>
    </row>
    <row r="119" spans="1:4" ht="20.100000000000001" customHeight="1" x14ac:dyDescent="0.2">
      <c r="A119" s="94" t="s">
        <v>144</v>
      </c>
      <c r="B119" s="6">
        <v>0</v>
      </c>
      <c r="C119" s="6">
        <v>0</v>
      </c>
    </row>
    <row r="120" spans="1:4" ht="20.100000000000001" customHeight="1" x14ac:dyDescent="0.2">
      <c r="A120" s="94" t="s">
        <v>145</v>
      </c>
      <c r="B120" s="6">
        <v>0</v>
      </c>
      <c r="C120" s="6">
        <v>0</v>
      </c>
    </row>
    <row r="121" spans="1:4" ht="20.100000000000001" customHeight="1" x14ac:dyDescent="0.2">
      <c r="A121" s="93" t="s">
        <v>146</v>
      </c>
      <c r="B121" s="6">
        <v>0</v>
      </c>
      <c r="C121" s="6">
        <v>0</v>
      </c>
    </row>
    <row r="122" spans="1:4" ht="20.100000000000001" customHeight="1" x14ac:dyDescent="0.2">
      <c r="A122" s="93" t="s">
        <v>9</v>
      </c>
      <c r="B122" s="6">
        <f>SUM(B118:B121)</f>
        <v>0</v>
      </c>
      <c r="C122" s="6">
        <f>SUM(C118:C121)</f>
        <v>0</v>
      </c>
      <c r="D122" s="191"/>
    </row>
    <row r="123" spans="1:4" ht="20.100000000000001" customHeight="1" x14ac:dyDescent="0.2">
      <c r="A123" s="106"/>
      <c r="B123" s="3"/>
      <c r="C123" s="3"/>
      <c r="D123" s="191"/>
    </row>
    <row r="124" spans="1:4" ht="27.95" customHeight="1" x14ac:dyDescent="0.2">
      <c r="A124" s="329" t="s">
        <v>168</v>
      </c>
      <c r="B124" s="270" t="s">
        <v>11</v>
      </c>
      <c r="D124" s="183"/>
    </row>
    <row r="125" spans="1:4" ht="20.100000000000001" customHeight="1" x14ac:dyDescent="0.2">
      <c r="A125" s="264" t="s">
        <v>178</v>
      </c>
      <c r="B125" s="6">
        <v>0</v>
      </c>
      <c r="D125" s="254"/>
    </row>
    <row r="126" spans="1:4" ht="20.100000000000001" customHeight="1" x14ac:dyDescent="0.2">
      <c r="A126" s="353" t="s">
        <v>238</v>
      </c>
      <c r="B126" s="6">
        <v>0</v>
      </c>
      <c r="D126" s="183"/>
    </row>
    <row r="127" spans="1:4" ht="20.100000000000001" customHeight="1" x14ac:dyDescent="0.2"/>
    <row r="128" spans="1:4" ht="27.95" customHeight="1" x14ac:dyDescent="0.2">
      <c r="A128" s="269" t="s">
        <v>55</v>
      </c>
      <c r="B128" s="273" t="s">
        <v>78</v>
      </c>
      <c r="C128" s="230" t="s">
        <v>56</v>
      </c>
      <c r="D128" s="230" t="s">
        <v>9</v>
      </c>
    </row>
    <row r="129" spans="1:5" ht="20.100000000000001" customHeight="1" x14ac:dyDescent="0.2">
      <c r="A129" s="5" t="s">
        <v>76</v>
      </c>
      <c r="B129" s="6">
        <v>0</v>
      </c>
      <c r="C129" s="6">
        <v>0</v>
      </c>
      <c r="D129" s="114">
        <f>B129+C129</f>
        <v>0</v>
      </c>
    </row>
    <row r="130" spans="1:5" ht="20.100000000000001" customHeight="1" x14ac:dyDescent="0.2">
      <c r="A130" s="5" t="s">
        <v>105</v>
      </c>
      <c r="B130" s="397">
        <f>'Transferové odpisy'!H26</f>
        <v>0</v>
      </c>
      <c r="C130" s="398"/>
      <c r="D130" s="399"/>
      <c r="E130" s="3"/>
    </row>
    <row r="131" spans="1:5" ht="20.100000000000001" customHeight="1" x14ac:dyDescent="0.2">
      <c r="A131" s="5" t="s">
        <v>77</v>
      </c>
      <c r="B131" s="6">
        <v>0</v>
      </c>
      <c r="C131" s="6">
        <v>0</v>
      </c>
      <c r="D131" s="114">
        <f>B131+C131</f>
        <v>0</v>
      </c>
    </row>
    <row r="132" spans="1:5" ht="20.100000000000001" customHeight="1" x14ac:dyDescent="0.2">
      <c r="A132" s="5" t="s">
        <v>105</v>
      </c>
      <c r="B132" s="397">
        <f>'Transferové odpisy'!I26</f>
        <v>0</v>
      </c>
      <c r="C132" s="398">
        <v>0</v>
      </c>
      <c r="D132" s="399">
        <f>B132+C132</f>
        <v>0</v>
      </c>
      <c r="E132" s="3"/>
    </row>
    <row r="133" spans="1:5" ht="20.100000000000001" customHeight="1" x14ac:dyDescent="0.2">
      <c r="A133" s="106"/>
      <c r="B133" s="3"/>
      <c r="C133" s="3"/>
      <c r="D133" s="191"/>
    </row>
    <row r="134" spans="1:5" ht="27.95" customHeight="1" x14ac:dyDescent="0.2">
      <c r="A134" s="195" t="s">
        <v>169</v>
      </c>
      <c r="B134" s="274" t="s">
        <v>261</v>
      </c>
      <c r="C134" s="274" t="s">
        <v>262</v>
      </c>
    </row>
    <row r="135" spans="1:5" ht="20.100000000000001" customHeight="1" x14ac:dyDescent="0.2">
      <c r="A135" s="94" t="s">
        <v>106</v>
      </c>
      <c r="B135" s="6">
        <v>0</v>
      </c>
      <c r="C135" s="6">
        <v>0</v>
      </c>
    </row>
    <row r="136" spans="1:5" ht="20.100000000000001" customHeight="1" x14ac:dyDescent="0.2">
      <c r="A136" s="94" t="s">
        <v>107</v>
      </c>
      <c r="B136" s="6">
        <v>0</v>
      </c>
      <c r="C136" s="6">
        <v>0</v>
      </c>
    </row>
    <row r="137" spans="1:5" ht="20.100000000000001" customHeight="1" x14ac:dyDescent="0.2">
      <c r="A137" s="106"/>
      <c r="B137" s="3"/>
      <c r="C137" s="3"/>
      <c r="D137" s="191"/>
    </row>
    <row r="138" spans="1:5" ht="27.95" customHeight="1" x14ac:dyDescent="0.2">
      <c r="A138" s="271" t="s">
        <v>170</v>
      </c>
      <c r="B138" s="272" t="s">
        <v>11</v>
      </c>
    </row>
    <row r="139" spans="1:5" ht="20.100000000000001" customHeight="1" x14ac:dyDescent="0.2">
      <c r="A139" s="5" t="s">
        <v>68</v>
      </c>
      <c r="B139" s="133">
        <f>B55</f>
        <v>0</v>
      </c>
      <c r="C139" s="81" t="s">
        <v>58</v>
      </c>
    </row>
    <row r="140" spans="1:5" ht="20.100000000000001" customHeight="1" x14ac:dyDescent="0.2">
      <c r="A140" s="265" t="s">
        <v>166</v>
      </c>
      <c r="B140" s="133">
        <f>B75</f>
        <v>0</v>
      </c>
      <c r="C140" s="95" t="s">
        <v>79</v>
      </c>
    </row>
    <row r="141" spans="1:5" ht="20.100000000000001" customHeight="1" x14ac:dyDescent="0.2">
      <c r="A141" s="5" t="s">
        <v>66</v>
      </c>
      <c r="B141" s="395">
        <f>B87+B89+B90+B91+B92+B93</f>
        <v>0</v>
      </c>
    </row>
    <row r="142" spans="1:5" ht="20.100000000000001" customHeight="1" x14ac:dyDescent="0.2">
      <c r="A142" s="5" t="s">
        <v>67</v>
      </c>
      <c r="B142" s="396"/>
    </row>
    <row r="143" spans="1:5" ht="20.100000000000001" customHeight="1" thickBot="1" x14ac:dyDescent="0.25">
      <c r="A143" s="265" t="s">
        <v>127</v>
      </c>
      <c r="B143" s="133">
        <f>B112</f>
        <v>0</v>
      </c>
    </row>
    <row r="144" spans="1:5" ht="20.100000000000001" customHeight="1" thickBot="1" x14ac:dyDescent="0.25">
      <c r="A144" s="96" t="s">
        <v>9</v>
      </c>
      <c r="B144" s="135">
        <f>SUM(B139:B143)</f>
        <v>0</v>
      </c>
    </row>
    <row r="145" spans="1:4" ht="15" customHeight="1" x14ac:dyDescent="0.2">
      <c r="A145" s="58"/>
      <c r="B145" s="3"/>
    </row>
    <row r="146" spans="1:4" ht="19.5" customHeight="1" x14ac:dyDescent="0.2">
      <c r="A146" s="82" t="s">
        <v>109</v>
      </c>
      <c r="B146" s="117">
        <f ca="1">TODAY()</f>
        <v>46119</v>
      </c>
    </row>
    <row r="147" spans="1:4" ht="19.5" customHeight="1" x14ac:dyDescent="0.2">
      <c r="A147" s="82" t="s">
        <v>86</v>
      </c>
      <c r="B147" s="262"/>
      <c r="C147" s="82" t="s">
        <v>81</v>
      </c>
      <c r="D147" s="81" t="s">
        <v>87</v>
      </c>
    </row>
    <row r="148" spans="1:4" ht="19.5" customHeight="1" x14ac:dyDescent="0.2">
      <c r="A148" s="82" t="s">
        <v>88</v>
      </c>
      <c r="B148" s="85"/>
    </row>
    <row r="149" spans="1:4" ht="19.5" customHeight="1" x14ac:dyDescent="0.2">
      <c r="A149" s="82" t="s">
        <v>89</v>
      </c>
      <c r="B149" s="262"/>
      <c r="C149" s="82" t="s">
        <v>81</v>
      </c>
      <c r="D149" s="81" t="s">
        <v>87</v>
      </c>
    </row>
    <row r="152" spans="1:4" ht="20.100000000000001" customHeight="1" x14ac:dyDescent="0.2"/>
    <row r="153" spans="1:4" ht="20.100000000000001" customHeight="1" x14ac:dyDescent="0.2">
      <c r="A153" s="82"/>
      <c r="B153" s="81"/>
    </row>
    <row r="154" spans="1:4" ht="20.100000000000001" customHeight="1" x14ac:dyDescent="0.2">
      <c r="D154" s="81"/>
    </row>
  </sheetData>
  <mergeCells count="36">
    <mergeCell ref="C3:D3"/>
    <mergeCell ref="A16:B16"/>
    <mergeCell ref="A7:B7"/>
    <mergeCell ref="A26:B26"/>
    <mergeCell ref="A24:B24"/>
    <mergeCell ref="A23:B23"/>
    <mergeCell ref="A21:B21"/>
    <mergeCell ref="A13:B13"/>
    <mergeCell ref="A15:B15"/>
    <mergeCell ref="A25:B25"/>
    <mergeCell ref="A8:B8"/>
    <mergeCell ref="A9:B9"/>
    <mergeCell ref="A10:B10"/>
    <mergeCell ref="A11:B11"/>
    <mergeCell ref="A12:B12"/>
    <mergeCell ref="C35:D35"/>
    <mergeCell ref="C36:D36"/>
    <mergeCell ref="C37:D37"/>
    <mergeCell ref="A22:B22"/>
    <mergeCell ref="C47:D47"/>
    <mergeCell ref="C38:D38"/>
    <mergeCell ref="C39:D39"/>
    <mergeCell ref="C40:D40"/>
    <mergeCell ref="C41:D41"/>
    <mergeCell ref="C34:D34"/>
    <mergeCell ref="B141:B142"/>
    <mergeCell ref="B130:D130"/>
    <mergeCell ref="B132:D132"/>
    <mergeCell ref="C42:D42"/>
    <mergeCell ref="C48:D48"/>
    <mergeCell ref="B115:D115"/>
    <mergeCell ref="B60:D60"/>
    <mergeCell ref="B78:D78"/>
    <mergeCell ref="B96:D96"/>
    <mergeCell ref="C49:D49"/>
    <mergeCell ref="C46:D46"/>
  </mergeCells>
  <phoneticPr fontId="2" type="noConversion"/>
  <pageMargins left="0.19685039370078741" right="0.19685039370078741" top="0.39370078740157483" bottom="0.19685039370078741" header="0.51181102362204722" footer="0.51181102362204722"/>
  <pageSetup paperSize="9" scale="85" fitToHeight="0" orientation="portrait" r:id="rId1"/>
  <headerFooter alignWithMargins="0"/>
  <rowBreaks count="3" manualBreakCount="3">
    <brk id="43" max="16383" man="1"/>
    <brk id="78" max="16383" man="1"/>
    <brk id="11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M53"/>
  <sheetViews>
    <sheetView showGridLines="0" zoomScaleNormal="100" workbookViewId="0">
      <pane xSplit="1" ySplit="5" topLeftCell="B36" activePane="bottomRight" state="frozen"/>
      <selection pane="topRight" activeCell="B1" sqref="B1"/>
      <selection pane="bottomLeft" activeCell="A6" sqref="A6"/>
      <selection pane="bottomRight" activeCell="C49" sqref="C49"/>
    </sheetView>
  </sheetViews>
  <sheetFormatPr defaultRowHeight="12.75" x14ac:dyDescent="0.2"/>
  <cols>
    <col min="1" max="1" width="7.85546875" style="98" customWidth="1"/>
    <col min="2" max="2" width="40.85546875" customWidth="1"/>
    <col min="3" max="3" width="17.7109375" customWidth="1"/>
    <col min="4" max="4" width="21.85546875" customWidth="1"/>
    <col min="5" max="12" width="17.7109375" customWidth="1"/>
    <col min="13" max="13" width="18.28515625" customWidth="1"/>
  </cols>
  <sheetData>
    <row r="1" spans="1:13" ht="26.25" x14ac:dyDescent="0.4">
      <c r="B1" s="15" t="s">
        <v>209</v>
      </c>
      <c r="I1" s="82"/>
      <c r="J1" s="70" t="str">
        <f>'Popis SÚ a nákl.účtů'!D2</f>
        <v>číslo org.: 14XX</v>
      </c>
    </row>
    <row r="2" spans="1:13" ht="23.25" customHeight="1" x14ac:dyDescent="0.25">
      <c r="B2" s="203" t="s">
        <v>93</v>
      </c>
      <c r="D2" s="411">
        <f>'Popis SÚ a nákl.účtů'!C3</f>
        <v>0</v>
      </c>
      <c r="E2" s="411"/>
      <c r="F2" s="411"/>
      <c r="G2" s="411"/>
      <c r="H2" s="411"/>
      <c r="I2" s="411"/>
    </row>
    <row r="3" spans="1:13" ht="13.5" thickBot="1" x14ac:dyDescent="0.25">
      <c r="B3" s="312" t="s">
        <v>117</v>
      </c>
    </row>
    <row r="4" spans="1:13" ht="17.100000000000001" customHeight="1" thickBot="1" x14ac:dyDescent="0.25">
      <c r="A4" s="452" t="s">
        <v>113</v>
      </c>
      <c r="B4" s="37"/>
      <c r="C4" s="446" t="s">
        <v>62</v>
      </c>
      <c r="D4" s="451"/>
      <c r="E4" s="451"/>
      <c r="F4" s="451"/>
      <c r="G4" s="446" t="s">
        <v>50</v>
      </c>
      <c r="H4" s="447"/>
      <c r="I4" s="448"/>
      <c r="J4" s="393" t="s">
        <v>51</v>
      </c>
      <c r="K4" s="449"/>
      <c r="L4" s="450"/>
      <c r="M4" s="444" t="s">
        <v>216</v>
      </c>
    </row>
    <row r="5" spans="1:13" s="251" customFormat="1" ht="52.5" customHeight="1" thickBot="1" x14ac:dyDescent="0.25">
      <c r="A5" s="453"/>
      <c r="B5" s="197" t="s">
        <v>59</v>
      </c>
      <c r="C5" s="196" t="s">
        <v>210</v>
      </c>
      <c r="D5" s="197" t="s">
        <v>211</v>
      </c>
      <c r="E5" s="196" t="s">
        <v>212</v>
      </c>
      <c r="F5" s="263" t="s">
        <v>213</v>
      </c>
      <c r="G5" s="198" t="s">
        <v>214</v>
      </c>
      <c r="H5" s="199" t="s">
        <v>215</v>
      </c>
      <c r="I5" s="200" t="s">
        <v>112</v>
      </c>
      <c r="J5" s="201" t="s">
        <v>60</v>
      </c>
      <c r="K5" s="201" t="s">
        <v>111</v>
      </c>
      <c r="L5" s="201" t="s">
        <v>91</v>
      </c>
      <c r="M5" s="445"/>
    </row>
    <row r="6" spans="1:13" ht="17.100000000000001" customHeight="1" x14ac:dyDescent="0.2">
      <c r="A6" s="434" t="s">
        <v>119</v>
      </c>
      <c r="B6" s="142" t="s">
        <v>116</v>
      </c>
      <c r="C6" s="146"/>
      <c r="D6" s="126" t="s">
        <v>104</v>
      </c>
      <c r="E6" s="88"/>
      <c r="F6" s="89"/>
      <c r="G6" s="151" t="s">
        <v>104</v>
      </c>
      <c r="H6" s="88"/>
      <c r="I6" s="91"/>
      <c r="J6" s="146"/>
      <c r="K6" s="126" t="s">
        <v>104</v>
      </c>
      <c r="L6" s="126" t="s">
        <v>104</v>
      </c>
      <c r="M6" s="156" t="s">
        <v>104</v>
      </c>
    </row>
    <row r="7" spans="1:13" ht="17.100000000000001" customHeight="1" x14ac:dyDescent="0.2">
      <c r="A7" s="435"/>
      <c r="B7" s="143" t="s">
        <v>114</v>
      </c>
      <c r="C7" s="52"/>
      <c r="D7" s="123" t="s">
        <v>104</v>
      </c>
      <c r="E7" s="18"/>
      <c r="F7" s="87"/>
      <c r="G7" s="124" t="s">
        <v>104</v>
      </c>
      <c r="H7" s="18"/>
      <c r="I7" s="76"/>
      <c r="J7" s="52"/>
      <c r="K7" s="123" t="s">
        <v>104</v>
      </c>
      <c r="L7" s="123" t="s">
        <v>104</v>
      </c>
      <c r="M7" s="125" t="s">
        <v>104</v>
      </c>
    </row>
    <row r="8" spans="1:13" ht="17.100000000000001" customHeight="1" x14ac:dyDescent="0.2">
      <c r="A8" s="435"/>
      <c r="B8" s="266" t="s">
        <v>159</v>
      </c>
      <c r="C8" s="52"/>
      <c r="D8" s="123" t="s">
        <v>104</v>
      </c>
      <c r="E8" s="18"/>
      <c r="F8" s="87"/>
      <c r="G8" s="124" t="s">
        <v>104</v>
      </c>
      <c r="H8" s="18"/>
      <c r="I8" s="76"/>
      <c r="J8" s="52"/>
      <c r="K8" s="123" t="s">
        <v>104</v>
      </c>
      <c r="L8" s="123" t="s">
        <v>104</v>
      </c>
      <c r="M8" s="125" t="s">
        <v>104</v>
      </c>
    </row>
    <row r="9" spans="1:13" ht="17.100000000000001" customHeight="1" x14ac:dyDescent="0.2">
      <c r="A9" s="435"/>
      <c r="B9" s="266" t="s">
        <v>160</v>
      </c>
      <c r="C9" s="52"/>
      <c r="D9" s="123" t="s">
        <v>104</v>
      </c>
      <c r="E9" s="18"/>
      <c r="F9" s="87"/>
      <c r="G9" s="124" t="s">
        <v>104</v>
      </c>
      <c r="H9" s="18"/>
      <c r="I9" s="76"/>
      <c r="J9" s="52"/>
      <c r="K9" s="123" t="s">
        <v>104</v>
      </c>
      <c r="L9" s="123" t="s">
        <v>104</v>
      </c>
      <c r="M9" s="125" t="s">
        <v>104</v>
      </c>
    </row>
    <row r="10" spans="1:13" ht="17.100000000000001" customHeight="1" x14ac:dyDescent="0.2">
      <c r="A10" s="435"/>
      <c r="B10" s="266" t="s">
        <v>161</v>
      </c>
      <c r="C10" s="52"/>
      <c r="D10" s="123" t="s">
        <v>104</v>
      </c>
      <c r="E10" s="18"/>
      <c r="F10" s="87"/>
      <c r="G10" s="124" t="s">
        <v>104</v>
      </c>
      <c r="H10" s="18"/>
      <c r="I10" s="76"/>
      <c r="J10" s="52"/>
      <c r="K10" s="123" t="s">
        <v>104</v>
      </c>
      <c r="L10" s="123" t="s">
        <v>104</v>
      </c>
      <c r="M10" s="125" t="s">
        <v>104</v>
      </c>
    </row>
    <row r="11" spans="1:13" ht="17.100000000000001" customHeight="1" x14ac:dyDescent="0.2">
      <c r="A11" s="435"/>
      <c r="B11" s="321" t="s">
        <v>20</v>
      </c>
      <c r="C11" s="52"/>
      <c r="D11" s="123" t="s">
        <v>104</v>
      </c>
      <c r="E11" s="18"/>
      <c r="F11" s="87"/>
      <c r="G11" s="124" t="s">
        <v>104</v>
      </c>
      <c r="H11" s="18"/>
      <c r="I11" s="76"/>
      <c r="J11" s="52"/>
      <c r="K11" s="123" t="s">
        <v>104</v>
      </c>
      <c r="L11" s="123" t="s">
        <v>104</v>
      </c>
      <c r="M11" s="125" t="s">
        <v>104</v>
      </c>
    </row>
    <row r="12" spans="1:13" ht="17.100000000000001" customHeight="1" x14ac:dyDescent="0.2">
      <c r="A12" s="435"/>
      <c r="B12" s="321" t="s">
        <v>20</v>
      </c>
      <c r="C12" s="52"/>
      <c r="D12" s="123" t="s">
        <v>104</v>
      </c>
      <c r="E12" s="18"/>
      <c r="F12" s="87"/>
      <c r="G12" s="124" t="s">
        <v>104</v>
      </c>
      <c r="H12" s="18"/>
      <c r="I12" s="76"/>
      <c r="J12" s="52"/>
      <c r="K12" s="123" t="s">
        <v>104</v>
      </c>
      <c r="L12" s="123" t="s">
        <v>104</v>
      </c>
      <c r="M12" s="125" t="s">
        <v>104</v>
      </c>
    </row>
    <row r="13" spans="1:13" ht="17.100000000000001" customHeight="1" x14ac:dyDescent="0.2">
      <c r="A13" s="435"/>
      <c r="B13" s="321" t="s">
        <v>20</v>
      </c>
      <c r="C13" s="52"/>
      <c r="D13" s="123" t="s">
        <v>104</v>
      </c>
      <c r="E13" s="18"/>
      <c r="F13" s="87"/>
      <c r="G13" s="124" t="s">
        <v>104</v>
      </c>
      <c r="H13" s="18"/>
      <c r="I13" s="76"/>
      <c r="J13" s="52"/>
      <c r="K13" s="123" t="s">
        <v>104</v>
      </c>
      <c r="L13" s="123" t="s">
        <v>104</v>
      </c>
      <c r="M13" s="125" t="s">
        <v>104</v>
      </c>
    </row>
    <row r="14" spans="1:13" ht="17.100000000000001" customHeight="1" thickBot="1" x14ac:dyDescent="0.25">
      <c r="A14" s="436"/>
      <c r="B14" s="322" t="s">
        <v>20</v>
      </c>
      <c r="C14" s="166"/>
      <c r="D14" s="159" t="s">
        <v>104</v>
      </c>
      <c r="E14" s="19"/>
      <c r="F14" s="165"/>
      <c r="G14" s="161" t="s">
        <v>104</v>
      </c>
      <c r="H14" s="19"/>
      <c r="I14" s="163"/>
      <c r="J14" s="166"/>
      <c r="K14" s="159" t="s">
        <v>104</v>
      </c>
      <c r="L14" s="159" t="s">
        <v>104</v>
      </c>
      <c r="M14" s="162" t="s">
        <v>104</v>
      </c>
    </row>
    <row r="15" spans="1:13" ht="17.100000000000001" customHeight="1" x14ac:dyDescent="0.2">
      <c r="A15" s="434" t="s">
        <v>118</v>
      </c>
      <c r="B15" s="323" t="s">
        <v>217</v>
      </c>
      <c r="C15" s="146"/>
      <c r="D15" s="126" t="s">
        <v>104</v>
      </c>
      <c r="E15" s="60"/>
      <c r="F15" s="164"/>
      <c r="G15" s="361"/>
      <c r="H15" s="60"/>
      <c r="I15" s="157"/>
      <c r="J15" s="146"/>
      <c r="K15" s="126" t="s">
        <v>104</v>
      </c>
      <c r="L15" s="126" t="s">
        <v>104</v>
      </c>
      <c r="M15" s="156" t="s">
        <v>104</v>
      </c>
    </row>
    <row r="16" spans="1:13" ht="17.100000000000001" customHeight="1" x14ac:dyDescent="0.2">
      <c r="A16" s="435"/>
      <c r="B16" s="324" t="s">
        <v>20</v>
      </c>
      <c r="C16" s="52"/>
      <c r="D16" s="123" t="s">
        <v>104</v>
      </c>
      <c r="E16" s="18"/>
      <c r="F16" s="53"/>
      <c r="G16" s="327"/>
      <c r="H16" s="18"/>
      <c r="I16" s="76"/>
      <c r="J16" s="52"/>
      <c r="K16" s="123" t="s">
        <v>104</v>
      </c>
      <c r="L16" s="123" t="s">
        <v>104</v>
      </c>
      <c r="M16" s="125" t="s">
        <v>104</v>
      </c>
    </row>
    <row r="17" spans="1:13" ht="17.100000000000001" customHeight="1" x14ac:dyDescent="0.2">
      <c r="A17" s="435"/>
      <c r="B17" s="324" t="s">
        <v>20</v>
      </c>
      <c r="C17" s="52"/>
      <c r="D17" s="123" t="s">
        <v>104</v>
      </c>
      <c r="E17" s="18"/>
      <c r="F17" s="53"/>
      <c r="G17" s="327"/>
      <c r="H17" s="18"/>
      <c r="I17" s="76"/>
      <c r="J17" s="52"/>
      <c r="K17" s="123" t="s">
        <v>104</v>
      </c>
      <c r="L17" s="123" t="s">
        <v>104</v>
      </c>
      <c r="M17" s="125" t="s">
        <v>104</v>
      </c>
    </row>
    <row r="18" spans="1:13" ht="17.100000000000001" customHeight="1" thickBot="1" x14ac:dyDescent="0.25">
      <c r="A18" s="435"/>
      <c r="B18" s="324" t="s">
        <v>20</v>
      </c>
      <c r="C18" s="52"/>
      <c r="D18" s="123" t="s">
        <v>104</v>
      </c>
      <c r="E18" s="18"/>
      <c r="F18" s="53"/>
      <c r="G18" s="362"/>
      <c r="H18" s="18"/>
      <c r="I18" s="76"/>
      <c r="J18" s="52"/>
      <c r="K18" s="123" t="s">
        <v>104</v>
      </c>
      <c r="L18" s="123" t="s">
        <v>104</v>
      </c>
      <c r="M18" s="125" t="s">
        <v>104</v>
      </c>
    </row>
    <row r="19" spans="1:13" ht="17.100000000000001" customHeight="1" x14ac:dyDescent="0.2">
      <c r="A19" s="434" t="s">
        <v>120</v>
      </c>
      <c r="B19" s="325" t="s">
        <v>20</v>
      </c>
      <c r="C19" s="154" t="s">
        <v>104</v>
      </c>
      <c r="D19" s="126" t="s">
        <v>104</v>
      </c>
      <c r="E19" s="126" t="s">
        <v>104</v>
      </c>
      <c r="F19" s="155" t="s">
        <v>104</v>
      </c>
      <c r="G19" s="360" t="s">
        <v>104</v>
      </c>
      <c r="H19" s="126" t="s">
        <v>104</v>
      </c>
      <c r="I19" s="156" t="s">
        <v>104</v>
      </c>
      <c r="J19" s="154" t="s">
        <v>104</v>
      </c>
      <c r="K19" s="126" t="s">
        <v>104</v>
      </c>
      <c r="L19" s="126" t="s">
        <v>104</v>
      </c>
      <c r="M19" s="157"/>
    </row>
    <row r="20" spans="1:13" ht="17.100000000000001" customHeight="1" thickBot="1" x14ac:dyDescent="0.25">
      <c r="A20" s="436"/>
      <c r="B20" s="326" t="s">
        <v>20</v>
      </c>
      <c r="C20" s="158" t="s">
        <v>104</v>
      </c>
      <c r="D20" s="159" t="s">
        <v>104</v>
      </c>
      <c r="E20" s="159" t="s">
        <v>104</v>
      </c>
      <c r="F20" s="160" t="s">
        <v>104</v>
      </c>
      <c r="G20" s="161" t="s">
        <v>104</v>
      </c>
      <c r="H20" s="159" t="s">
        <v>104</v>
      </c>
      <c r="I20" s="162" t="s">
        <v>104</v>
      </c>
      <c r="J20" s="158" t="s">
        <v>104</v>
      </c>
      <c r="K20" s="366" t="s">
        <v>104</v>
      </c>
      <c r="L20" s="366" t="s">
        <v>104</v>
      </c>
      <c r="M20" s="163"/>
    </row>
    <row r="21" spans="1:13" ht="17.100000000000001" customHeight="1" x14ac:dyDescent="0.2">
      <c r="A21" s="437">
        <v>92304</v>
      </c>
      <c r="B21" s="276" t="s">
        <v>218</v>
      </c>
      <c r="C21" s="78"/>
      <c r="D21" s="60"/>
      <c r="E21" s="60"/>
      <c r="F21" s="157"/>
      <c r="G21" s="78"/>
      <c r="H21" s="60"/>
      <c r="I21" s="157"/>
      <c r="J21" s="146"/>
      <c r="K21" s="123" t="s">
        <v>104</v>
      </c>
      <c r="L21" s="123" t="s">
        <v>104</v>
      </c>
      <c r="M21" s="156" t="s">
        <v>104</v>
      </c>
    </row>
    <row r="22" spans="1:13" ht="17.100000000000001" customHeight="1" x14ac:dyDescent="0.2">
      <c r="A22" s="435"/>
      <c r="B22" s="363" t="s">
        <v>251</v>
      </c>
      <c r="C22" s="168"/>
      <c r="D22" s="153"/>
      <c r="E22" s="153"/>
      <c r="F22" s="169"/>
      <c r="G22" s="168"/>
      <c r="H22" s="153"/>
      <c r="I22" s="169"/>
      <c r="J22" s="167"/>
      <c r="K22" s="123" t="s">
        <v>104</v>
      </c>
      <c r="L22" s="123" t="s">
        <v>104</v>
      </c>
      <c r="M22" s="365" t="s">
        <v>104</v>
      </c>
    </row>
    <row r="23" spans="1:13" ht="17.100000000000001" customHeight="1" x14ac:dyDescent="0.2">
      <c r="A23" s="435"/>
      <c r="B23" s="363" t="s">
        <v>252</v>
      </c>
      <c r="C23" s="168"/>
      <c r="D23" s="153"/>
      <c r="E23" s="153"/>
      <c r="F23" s="169"/>
      <c r="G23" s="168"/>
      <c r="H23" s="153"/>
      <c r="I23" s="169"/>
      <c r="J23" s="167"/>
      <c r="K23" s="123" t="s">
        <v>104</v>
      </c>
      <c r="L23" s="123" t="s">
        <v>104</v>
      </c>
      <c r="M23" s="365" t="s">
        <v>104</v>
      </c>
    </row>
    <row r="24" spans="1:13" ht="17.100000000000001" customHeight="1" x14ac:dyDescent="0.2">
      <c r="A24" s="435"/>
      <c r="B24" s="14"/>
      <c r="C24" s="168"/>
      <c r="D24" s="153"/>
      <c r="E24" s="153"/>
      <c r="F24" s="169"/>
      <c r="G24" s="168"/>
      <c r="H24" s="153"/>
      <c r="I24" s="169"/>
      <c r="J24" s="167"/>
      <c r="K24" s="277" t="s">
        <v>104</v>
      </c>
      <c r="L24" s="364" t="s">
        <v>104</v>
      </c>
      <c r="M24" s="278" t="s">
        <v>104</v>
      </c>
    </row>
    <row r="25" spans="1:13" ht="17.100000000000001" customHeight="1" thickBot="1" x14ac:dyDescent="0.25">
      <c r="A25" s="438"/>
      <c r="B25" s="279"/>
      <c r="C25" s="79"/>
      <c r="D25" s="18"/>
      <c r="E25" s="18"/>
      <c r="F25" s="76"/>
      <c r="G25" s="90"/>
      <c r="H25" s="18"/>
      <c r="I25" s="76"/>
      <c r="J25" s="52"/>
      <c r="K25" s="123" t="s">
        <v>104</v>
      </c>
      <c r="L25" s="123" t="s">
        <v>104</v>
      </c>
      <c r="M25" s="125" t="s">
        <v>104</v>
      </c>
    </row>
    <row r="26" spans="1:13" ht="17.100000000000001" customHeight="1" x14ac:dyDescent="0.2">
      <c r="A26" s="439">
        <v>91604</v>
      </c>
      <c r="B26" s="262" t="s">
        <v>125</v>
      </c>
      <c r="C26" s="268"/>
      <c r="D26" s="258" t="s">
        <v>104</v>
      </c>
      <c r="E26" s="171"/>
      <c r="F26" s="89"/>
      <c r="G26" s="259" t="s">
        <v>104</v>
      </c>
      <c r="H26" s="171"/>
      <c r="I26" s="172"/>
      <c r="J26" s="173"/>
      <c r="K26" s="170" t="s">
        <v>104</v>
      </c>
      <c r="L26" s="170" t="s">
        <v>104</v>
      </c>
      <c r="M26" s="174" t="s">
        <v>104</v>
      </c>
    </row>
    <row r="27" spans="1:13" ht="17.100000000000001" customHeight="1" x14ac:dyDescent="0.2">
      <c r="A27" s="439"/>
      <c r="B27" s="267" t="s">
        <v>157</v>
      </c>
      <c r="C27" s="79"/>
      <c r="D27" s="123" t="s">
        <v>104</v>
      </c>
      <c r="E27" s="18"/>
      <c r="F27" s="53"/>
      <c r="G27" s="124" t="s">
        <v>104</v>
      </c>
      <c r="H27" s="18"/>
      <c r="I27" s="76"/>
      <c r="J27" s="52"/>
      <c r="K27" s="123" t="s">
        <v>104</v>
      </c>
      <c r="L27" s="123" t="s">
        <v>104</v>
      </c>
      <c r="M27" s="125" t="s">
        <v>104</v>
      </c>
    </row>
    <row r="28" spans="1:13" ht="17.100000000000001" customHeight="1" x14ac:dyDescent="0.2">
      <c r="A28" s="439"/>
      <c r="B28" s="267" t="s">
        <v>162</v>
      </c>
      <c r="C28" s="79"/>
      <c r="D28" s="123" t="s">
        <v>104</v>
      </c>
      <c r="E28" s="18"/>
      <c r="F28" s="53"/>
      <c r="G28" s="124" t="s">
        <v>104</v>
      </c>
      <c r="H28" s="18"/>
      <c r="I28" s="76"/>
      <c r="J28" s="52"/>
      <c r="K28" s="123" t="s">
        <v>104</v>
      </c>
      <c r="L28" s="123" t="s">
        <v>104</v>
      </c>
      <c r="M28" s="125" t="s">
        <v>104</v>
      </c>
    </row>
    <row r="29" spans="1:13" ht="17.100000000000001" customHeight="1" x14ac:dyDescent="0.2">
      <c r="A29" s="439"/>
      <c r="B29" s="267" t="s">
        <v>254</v>
      </c>
      <c r="C29" s="90"/>
      <c r="D29" s="327"/>
      <c r="E29" s="18"/>
      <c r="F29" s="53"/>
      <c r="G29" s="79"/>
      <c r="H29" s="18"/>
      <c r="I29" s="76"/>
      <c r="J29" s="52"/>
      <c r="K29" s="127" t="s">
        <v>104</v>
      </c>
      <c r="L29" s="127" t="s">
        <v>104</v>
      </c>
      <c r="M29" s="175" t="s">
        <v>104</v>
      </c>
    </row>
    <row r="30" spans="1:13" ht="17.100000000000001" customHeight="1" x14ac:dyDescent="0.2">
      <c r="A30" s="439"/>
      <c r="B30" s="267" t="s">
        <v>253</v>
      </c>
      <c r="C30" s="90"/>
      <c r="D30" s="327"/>
      <c r="E30" s="18"/>
      <c r="F30" s="53"/>
      <c r="G30" s="79"/>
      <c r="H30" s="18"/>
      <c r="I30" s="76"/>
      <c r="J30" s="52"/>
      <c r="K30" s="127" t="s">
        <v>104</v>
      </c>
      <c r="L30" s="127" t="s">
        <v>104</v>
      </c>
      <c r="M30" s="175" t="s">
        <v>104</v>
      </c>
    </row>
    <row r="31" spans="1:13" ht="17.100000000000001" customHeight="1" x14ac:dyDescent="0.2">
      <c r="A31" s="439"/>
      <c r="B31" s="267" t="s">
        <v>158</v>
      </c>
      <c r="C31" s="79"/>
      <c r="D31" s="18"/>
      <c r="E31" s="18"/>
      <c r="F31" s="53"/>
      <c r="G31" s="79"/>
      <c r="H31" s="18"/>
      <c r="I31" s="76"/>
      <c r="J31" s="52"/>
      <c r="K31" s="123" t="s">
        <v>104</v>
      </c>
      <c r="L31" s="123" t="s">
        <v>104</v>
      </c>
      <c r="M31" s="125" t="s">
        <v>104</v>
      </c>
    </row>
    <row r="32" spans="1:13" ht="16.5" customHeight="1" x14ac:dyDescent="0.2">
      <c r="A32" s="439"/>
      <c r="B32" s="358" t="s">
        <v>250</v>
      </c>
      <c r="C32" s="90"/>
      <c r="D32" s="127" t="s">
        <v>104</v>
      </c>
      <c r="E32" s="69"/>
      <c r="F32" s="74"/>
      <c r="G32" s="152" t="s">
        <v>104</v>
      </c>
      <c r="H32" s="69"/>
      <c r="I32" s="77"/>
      <c r="J32" s="75"/>
      <c r="K32" s="127" t="s">
        <v>104</v>
      </c>
      <c r="L32" s="127" t="s">
        <v>104</v>
      </c>
      <c r="M32" s="175" t="s">
        <v>104</v>
      </c>
    </row>
    <row r="33" spans="1:13" ht="17.100000000000001" customHeight="1" x14ac:dyDescent="0.2">
      <c r="A33" s="439"/>
      <c r="B33" s="144"/>
      <c r="C33" s="150"/>
      <c r="D33" s="127" t="s">
        <v>104</v>
      </c>
      <c r="E33" s="69"/>
      <c r="F33" s="74"/>
      <c r="G33" s="152" t="s">
        <v>104</v>
      </c>
      <c r="H33" s="69"/>
      <c r="I33" s="77"/>
      <c r="J33" s="75"/>
      <c r="K33" s="127" t="s">
        <v>104</v>
      </c>
      <c r="L33" s="127" t="s">
        <v>104</v>
      </c>
      <c r="M33" s="175" t="s">
        <v>104</v>
      </c>
    </row>
    <row r="34" spans="1:13" ht="17.100000000000001" customHeight="1" thickBot="1" x14ac:dyDescent="0.25">
      <c r="A34" s="439"/>
      <c r="B34" s="357"/>
      <c r="C34" s="52"/>
      <c r="D34" s="277" t="s">
        <v>104</v>
      </c>
      <c r="E34" s="18"/>
      <c r="F34" s="53"/>
      <c r="G34" s="152" t="s">
        <v>104</v>
      </c>
      <c r="H34" s="18"/>
      <c r="I34" s="76"/>
      <c r="J34" s="52"/>
      <c r="K34" s="123" t="s">
        <v>104</v>
      </c>
      <c r="L34" s="123" t="s">
        <v>104</v>
      </c>
      <c r="M34" s="125" t="s">
        <v>104</v>
      </c>
    </row>
    <row r="35" spans="1:13" ht="16.5" customHeight="1" x14ac:dyDescent="0.2">
      <c r="A35" s="443" t="s">
        <v>126</v>
      </c>
      <c r="B35" s="260" t="s">
        <v>155</v>
      </c>
      <c r="C35" s="180"/>
      <c r="D35" s="180"/>
      <c r="E35" s="180"/>
      <c r="F35" s="177"/>
      <c r="G35" s="181"/>
      <c r="H35" s="180"/>
      <c r="I35" s="182"/>
      <c r="J35" s="146"/>
      <c r="K35" s="178"/>
      <c r="L35" s="164"/>
      <c r="M35" s="179"/>
    </row>
    <row r="36" spans="1:13" ht="16.5" customHeight="1" x14ac:dyDescent="0.2">
      <c r="A36" s="435"/>
      <c r="B36" s="261" t="s">
        <v>156</v>
      </c>
      <c r="C36" s="118"/>
      <c r="D36" s="118"/>
      <c r="E36" s="118"/>
      <c r="F36" s="119"/>
      <c r="G36" s="120"/>
      <c r="H36" s="118"/>
      <c r="I36" s="121"/>
      <c r="J36" s="52"/>
      <c r="K36" s="54"/>
      <c r="L36" s="53"/>
      <c r="M36" s="122"/>
    </row>
    <row r="37" spans="1:13" ht="16.5" customHeight="1" x14ac:dyDescent="0.2">
      <c r="A37" s="435"/>
      <c r="B37" s="328" t="s">
        <v>20</v>
      </c>
      <c r="C37" s="118"/>
      <c r="D37" s="118"/>
      <c r="E37" s="118"/>
      <c r="F37" s="119"/>
      <c r="G37" s="120"/>
      <c r="H37" s="118"/>
      <c r="I37" s="121"/>
      <c r="J37" s="52"/>
      <c r="K37" s="54"/>
      <c r="L37" s="53"/>
      <c r="M37" s="122"/>
    </row>
    <row r="38" spans="1:13" ht="16.5" customHeight="1" thickBot="1" x14ac:dyDescent="0.25">
      <c r="A38" s="435"/>
      <c r="B38" s="328" t="s">
        <v>20</v>
      </c>
      <c r="C38" s="118"/>
      <c r="D38" s="118"/>
      <c r="E38" s="118"/>
      <c r="F38" s="119"/>
      <c r="G38" s="120"/>
      <c r="H38" s="118"/>
      <c r="I38" s="121"/>
      <c r="J38" s="52"/>
      <c r="K38" s="54"/>
      <c r="L38" s="53"/>
      <c r="M38" s="122"/>
    </row>
    <row r="39" spans="1:13" ht="16.5" customHeight="1" x14ac:dyDescent="0.2">
      <c r="A39" s="86" t="s">
        <v>219</v>
      </c>
      <c r="B39" s="147"/>
      <c r="C39" s="181"/>
      <c r="D39" s="180"/>
      <c r="E39" s="180"/>
      <c r="F39" s="182"/>
      <c r="G39" s="180"/>
      <c r="H39" s="177"/>
      <c r="I39" s="182"/>
      <c r="J39" s="78"/>
      <c r="K39" s="178"/>
      <c r="L39" s="157"/>
      <c r="M39" s="208"/>
    </row>
    <row r="40" spans="1:13" ht="16.5" customHeight="1" x14ac:dyDescent="0.2">
      <c r="A40" s="442" t="s">
        <v>220</v>
      </c>
      <c r="B40" s="431"/>
      <c r="C40" s="192" t="s">
        <v>104</v>
      </c>
      <c r="D40" s="145" t="s">
        <v>104</v>
      </c>
      <c r="E40" s="145" t="s">
        <v>104</v>
      </c>
      <c r="F40" s="129" t="s">
        <v>104</v>
      </c>
      <c r="G40" s="145" t="s">
        <v>104</v>
      </c>
      <c r="H40" s="130" t="s">
        <v>104</v>
      </c>
      <c r="I40" s="129" t="s">
        <v>104</v>
      </c>
      <c r="J40" s="152" t="s">
        <v>104</v>
      </c>
      <c r="K40" s="193" t="s">
        <v>104</v>
      </c>
      <c r="L40" s="212">
        <f>'Transferové odpisy'!D26-'Transferové odpisy'!E26-'Transferové odpisy'!F26</f>
        <v>0</v>
      </c>
      <c r="M40" s="209" t="s">
        <v>104</v>
      </c>
    </row>
    <row r="41" spans="1:13" ht="16.5" customHeight="1" x14ac:dyDescent="0.2">
      <c r="A41" s="430" t="s">
        <v>153</v>
      </c>
      <c r="B41" s="431"/>
      <c r="C41" s="192" t="s">
        <v>104</v>
      </c>
      <c r="D41" s="145" t="s">
        <v>104</v>
      </c>
      <c r="E41" s="145" t="s">
        <v>104</v>
      </c>
      <c r="F41" s="129" t="s">
        <v>104</v>
      </c>
      <c r="G41" s="145" t="s">
        <v>104</v>
      </c>
      <c r="H41" s="130" t="s">
        <v>104</v>
      </c>
      <c r="I41" s="129" t="s">
        <v>104</v>
      </c>
      <c r="J41" s="152" t="s">
        <v>104</v>
      </c>
      <c r="K41" s="193" t="s">
        <v>104</v>
      </c>
      <c r="L41" s="212">
        <f>'Transferové odpisy'!F26-'Transferové odpisy'!G26</f>
        <v>0</v>
      </c>
      <c r="M41" s="209" t="s">
        <v>104</v>
      </c>
    </row>
    <row r="42" spans="1:13" ht="16.5" customHeight="1" x14ac:dyDescent="0.2">
      <c r="A42" s="430" t="s">
        <v>154</v>
      </c>
      <c r="B42" s="431"/>
      <c r="C42" s="152" t="s">
        <v>104</v>
      </c>
      <c r="D42" s="127" t="s">
        <v>104</v>
      </c>
      <c r="E42" s="127" t="s">
        <v>104</v>
      </c>
      <c r="F42" s="175" t="s">
        <v>104</v>
      </c>
      <c r="G42" s="127" t="s">
        <v>104</v>
      </c>
      <c r="H42" s="128" t="s">
        <v>104</v>
      </c>
      <c r="I42" s="175" t="s">
        <v>104</v>
      </c>
      <c r="J42" s="211">
        <f>K42</f>
        <v>0</v>
      </c>
      <c r="K42" s="210">
        <f>'Transferové odpisy'!H26+'Transferové odpisy'!I26</f>
        <v>0</v>
      </c>
      <c r="L42" s="175" t="s">
        <v>104</v>
      </c>
      <c r="M42" s="227" t="s">
        <v>104</v>
      </c>
    </row>
    <row r="43" spans="1:13" ht="16.5" customHeight="1" thickBot="1" x14ac:dyDescent="0.25">
      <c r="A43" s="440" t="s">
        <v>163</v>
      </c>
      <c r="B43" s="441"/>
      <c r="C43" s="161" t="s">
        <v>104</v>
      </c>
      <c r="D43" s="194" t="s">
        <v>104</v>
      </c>
      <c r="E43" s="194" t="s">
        <v>104</v>
      </c>
      <c r="F43" s="225" t="s">
        <v>104</v>
      </c>
      <c r="G43" s="194" t="s">
        <v>104</v>
      </c>
      <c r="H43" s="344" t="s">
        <v>104</v>
      </c>
      <c r="I43" s="225" t="s">
        <v>104</v>
      </c>
      <c r="J43" s="228"/>
      <c r="K43" s="226"/>
      <c r="L43" s="229"/>
      <c r="M43" s="345" t="s">
        <v>104</v>
      </c>
    </row>
    <row r="44" spans="1:13" ht="17.100000000000001" customHeight="1" thickBot="1" x14ac:dyDescent="0.25">
      <c r="A44" s="432" t="s">
        <v>9</v>
      </c>
      <c r="B44" s="433"/>
      <c r="C44" s="80">
        <f t="shared" ref="C44:I44" si="0">SUM(C6:C38)</f>
        <v>0</v>
      </c>
      <c r="D44" s="80">
        <f t="shared" si="0"/>
        <v>0</v>
      </c>
      <c r="E44" s="80">
        <f t="shared" si="0"/>
        <v>0</v>
      </c>
      <c r="F44" s="80">
        <f t="shared" si="0"/>
        <v>0</v>
      </c>
      <c r="G44" s="80">
        <f t="shared" si="0"/>
        <v>0</v>
      </c>
      <c r="H44" s="80">
        <f t="shared" si="0"/>
        <v>0</v>
      </c>
      <c r="I44" s="80">
        <f t="shared" si="0"/>
        <v>0</v>
      </c>
      <c r="J44" s="38">
        <f>SUM(J6:J43)</f>
        <v>0</v>
      </c>
      <c r="K44" s="38">
        <f>SUM(K40:K43)</f>
        <v>0</v>
      </c>
      <c r="L44" s="38">
        <f>SUM(L40:L43)</f>
        <v>0</v>
      </c>
      <c r="M44" s="39">
        <f>SUM(M6:M43)</f>
        <v>0</v>
      </c>
    </row>
    <row r="45" spans="1:13" ht="17.100000000000001" customHeight="1" x14ac:dyDescent="0.2">
      <c r="I45" s="82"/>
      <c r="J45" s="280"/>
    </row>
    <row r="46" spans="1:13" ht="17.100000000000001" customHeight="1" x14ac:dyDescent="0.25">
      <c r="B46" s="55" t="s">
        <v>63</v>
      </c>
      <c r="C46" s="56" t="s">
        <v>80</v>
      </c>
      <c r="E46" s="92" t="s">
        <v>53</v>
      </c>
      <c r="F46" s="92"/>
      <c r="G46" s="2"/>
      <c r="H46" s="2"/>
      <c r="I46" s="82" t="s">
        <v>109</v>
      </c>
      <c r="J46" s="140">
        <f ca="1">'Popis SÚ a nákl.účtů'!B146</f>
        <v>46119</v>
      </c>
    </row>
    <row r="47" spans="1:13" ht="17.100000000000001" customHeight="1" x14ac:dyDescent="0.2">
      <c r="B47" s="5" t="s">
        <v>61</v>
      </c>
      <c r="C47" s="137">
        <f>C44+D44+E44-F44</f>
        <v>0</v>
      </c>
      <c r="D47" s="2"/>
      <c r="E47" s="176" t="s">
        <v>54</v>
      </c>
      <c r="F47" s="176"/>
      <c r="G47" s="3"/>
      <c r="H47" s="3"/>
      <c r="I47" s="82" t="s">
        <v>86</v>
      </c>
      <c r="J47" s="139">
        <f>'Popis SÚ a nákl.účtů'!B147</f>
        <v>0</v>
      </c>
      <c r="K47" s="82" t="s">
        <v>81</v>
      </c>
      <c r="L47" s="81" t="s">
        <v>87</v>
      </c>
    </row>
    <row r="48" spans="1:13" ht="17.100000000000001" customHeight="1" x14ac:dyDescent="0.2">
      <c r="B48" s="57">
        <v>388</v>
      </c>
      <c r="C48" s="137">
        <f>G44+H44-I44</f>
        <v>0</v>
      </c>
      <c r="D48" s="2"/>
      <c r="E48" s="314" t="s">
        <v>90</v>
      </c>
      <c r="F48" s="315"/>
      <c r="G48" s="320"/>
      <c r="H48" s="3"/>
      <c r="I48" s="82" t="s">
        <v>88</v>
      </c>
      <c r="J48" s="139">
        <f>'Popis SÚ a nákl.účtů'!B148</f>
        <v>0</v>
      </c>
    </row>
    <row r="49" spans="2:12" ht="17.100000000000001" customHeight="1" x14ac:dyDescent="0.2">
      <c r="B49" s="57">
        <v>672</v>
      </c>
      <c r="C49" s="137">
        <f>J44</f>
        <v>0</v>
      </c>
      <c r="D49" s="3"/>
      <c r="I49" s="82" t="s">
        <v>89</v>
      </c>
      <c r="J49" s="139">
        <f>'Popis SÚ a nákl.účtů'!B149</f>
        <v>0</v>
      </c>
      <c r="K49" s="82" t="s">
        <v>81</v>
      </c>
      <c r="L49" s="81" t="s">
        <v>87</v>
      </c>
    </row>
    <row r="50" spans="2:12" ht="17.100000000000001" customHeight="1" x14ac:dyDescent="0.2">
      <c r="B50" s="57">
        <v>403</v>
      </c>
      <c r="C50" s="137">
        <f>L44-K44</f>
        <v>0</v>
      </c>
      <c r="D50" s="3"/>
      <c r="I50" s="82"/>
      <c r="J50" s="280"/>
    </row>
    <row r="51" spans="2:12" ht="19.5" customHeight="1" x14ac:dyDescent="0.2">
      <c r="C51" s="186"/>
      <c r="D51" s="3"/>
      <c r="I51" s="82"/>
      <c r="J51" s="281"/>
      <c r="K51" s="82"/>
      <c r="L51" s="81"/>
    </row>
    <row r="52" spans="2:12" ht="19.5" customHeight="1" x14ac:dyDescent="0.2">
      <c r="I52" s="82"/>
      <c r="J52" s="281"/>
    </row>
    <row r="53" spans="2:12" ht="19.5" customHeight="1" x14ac:dyDescent="0.2">
      <c r="I53" s="82"/>
      <c r="J53" s="281"/>
      <c r="K53" s="82"/>
      <c r="L53" s="81"/>
    </row>
  </sheetData>
  <mergeCells count="17">
    <mergeCell ref="M4:M5"/>
    <mergeCell ref="G4:I4"/>
    <mergeCell ref="J4:L4"/>
    <mergeCell ref="C4:F4"/>
    <mergeCell ref="A4:A5"/>
    <mergeCell ref="A41:B41"/>
    <mergeCell ref="A42:B42"/>
    <mergeCell ref="D2:I2"/>
    <mergeCell ref="A44:B44"/>
    <mergeCell ref="A6:A14"/>
    <mergeCell ref="A15:A18"/>
    <mergeCell ref="A19:A20"/>
    <mergeCell ref="A21:A25"/>
    <mergeCell ref="A26:A34"/>
    <mergeCell ref="A43:B43"/>
    <mergeCell ref="A40:B40"/>
    <mergeCell ref="A35:A38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84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2"/>
  <sheetViews>
    <sheetView workbookViewId="0">
      <pane ySplit="5" topLeftCell="A13" activePane="bottomLeft" state="frozen"/>
      <selection pane="bottomLeft" activeCell="C27" sqref="C27"/>
    </sheetView>
  </sheetViews>
  <sheetFormatPr defaultRowHeight="12.75" x14ac:dyDescent="0.2"/>
  <cols>
    <col min="1" max="1" width="10.140625" customWidth="1"/>
    <col min="2" max="2" width="36" customWidth="1"/>
    <col min="3" max="10" width="21.42578125" customWidth="1"/>
  </cols>
  <sheetData>
    <row r="1" spans="1:10" ht="26.25" x14ac:dyDescent="0.4">
      <c r="A1" s="204"/>
      <c r="B1" s="15" t="s">
        <v>221</v>
      </c>
      <c r="J1" s="70" t="str">
        <f>'Popis SÚ a nákl.účtů'!D2</f>
        <v>číslo org.: 14XX</v>
      </c>
    </row>
    <row r="2" spans="1:10" ht="26.25" customHeight="1" x14ac:dyDescent="0.25">
      <c r="A2" s="204"/>
      <c r="B2" s="203" t="s">
        <v>93</v>
      </c>
      <c r="C2" s="389">
        <f>'Popis SÚ a nákl.účtů'!C3:D3</f>
        <v>0</v>
      </c>
      <c r="D2" s="389"/>
      <c r="E2" s="389"/>
      <c r="F2" s="389"/>
      <c r="G2" s="389"/>
      <c r="H2" s="389"/>
      <c r="I2" s="389"/>
    </row>
    <row r="3" spans="1:10" ht="13.5" thickBot="1" x14ac:dyDescent="0.25">
      <c r="A3" s="204"/>
      <c r="B3" s="214"/>
    </row>
    <row r="4" spans="1:10" ht="17.100000000000001" customHeight="1" thickBot="1" x14ac:dyDescent="0.25">
      <c r="A4" s="390" t="s">
        <v>165</v>
      </c>
      <c r="B4" s="385" t="s">
        <v>164</v>
      </c>
      <c r="C4" s="393" t="s">
        <v>147</v>
      </c>
      <c r="D4" s="394"/>
      <c r="E4" s="394"/>
      <c r="F4" s="394"/>
      <c r="G4" s="394"/>
      <c r="H4" s="394"/>
      <c r="I4" s="394"/>
      <c r="J4" s="385" t="s">
        <v>148</v>
      </c>
    </row>
    <row r="5" spans="1:10" s="2" customFormat="1" ht="68.25" customHeight="1" thickBot="1" x14ac:dyDescent="0.25">
      <c r="A5" s="391"/>
      <c r="B5" s="392"/>
      <c r="C5" s="285" t="s">
        <v>149</v>
      </c>
      <c r="D5" s="201" t="s">
        <v>150</v>
      </c>
      <c r="E5" s="343" t="s">
        <v>222</v>
      </c>
      <c r="F5" s="343" t="s">
        <v>223</v>
      </c>
      <c r="G5" s="201" t="s">
        <v>151</v>
      </c>
      <c r="H5" s="343" t="s">
        <v>224</v>
      </c>
      <c r="I5" s="201" t="s">
        <v>225</v>
      </c>
      <c r="J5" s="386"/>
    </row>
    <row r="6" spans="1:10" ht="24" customHeight="1" x14ac:dyDescent="0.2">
      <c r="A6" s="335"/>
      <c r="B6" s="336"/>
      <c r="C6" s="232"/>
      <c r="D6" s="233"/>
      <c r="E6" s="233"/>
      <c r="F6" s="234"/>
      <c r="G6" s="337"/>
      <c r="H6" s="235"/>
      <c r="I6" s="236"/>
      <c r="J6" s="338">
        <f t="shared" ref="J6:J25" si="0">D6-E6-G6-H6-I6</f>
        <v>0</v>
      </c>
    </row>
    <row r="7" spans="1:10" ht="24" customHeight="1" x14ac:dyDescent="0.2">
      <c r="A7" s="339"/>
      <c r="B7" s="217"/>
      <c r="C7" s="238"/>
      <c r="D7" s="239"/>
      <c r="E7" s="239"/>
      <c r="F7" s="240"/>
      <c r="G7" s="241"/>
      <c r="H7" s="242"/>
      <c r="I7" s="243"/>
      <c r="J7" s="237">
        <f t="shared" si="0"/>
        <v>0</v>
      </c>
    </row>
    <row r="8" spans="1:10" ht="24" customHeight="1" x14ac:dyDescent="0.2">
      <c r="A8" s="339"/>
      <c r="B8" s="217"/>
      <c r="C8" s="238"/>
      <c r="D8" s="239"/>
      <c r="E8" s="239"/>
      <c r="F8" s="240"/>
      <c r="G8" s="241"/>
      <c r="H8" s="242"/>
      <c r="I8" s="243"/>
      <c r="J8" s="237">
        <f t="shared" si="0"/>
        <v>0</v>
      </c>
    </row>
    <row r="9" spans="1:10" ht="24" customHeight="1" x14ac:dyDescent="0.2">
      <c r="A9" s="339"/>
      <c r="B9" s="217"/>
      <c r="C9" s="238"/>
      <c r="D9" s="239"/>
      <c r="E9" s="239"/>
      <c r="F9" s="240"/>
      <c r="G9" s="241"/>
      <c r="H9" s="242"/>
      <c r="I9" s="243"/>
      <c r="J9" s="237">
        <f t="shared" si="0"/>
        <v>0</v>
      </c>
    </row>
    <row r="10" spans="1:10" ht="24" customHeight="1" x14ac:dyDescent="0.2">
      <c r="A10" s="339"/>
      <c r="B10" s="217"/>
      <c r="C10" s="238"/>
      <c r="D10" s="239"/>
      <c r="E10" s="239"/>
      <c r="F10" s="240"/>
      <c r="G10" s="241"/>
      <c r="H10" s="242"/>
      <c r="I10" s="243"/>
      <c r="J10" s="237">
        <f t="shared" si="0"/>
        <v>0</v>
      </c>
    </row>
    <row r="11" spans="1:10" ht="24" customHeight="1" x14ac:dyDescent="0.2">
      <c r="A11" s="339"/>
      <c r="B11" s="218"/>
      <c r="C11" s="238"/>
      <c r="D11" s="239"/>
      <c r="E11" s="239"/>
      <c r="F11" s="240"/>
      <c r="G11" s="241"/>
      <c r="H11" s="242"/>
      <c r="I11" s="243"/>
      <c r="J11" s="237">
        <f t="shared" si="0"/>
        <v>0</v>
      </c>
    </row>
    <row r="12" spans="1:10" ht="24" customHeight="1" x14ac:dyDescent="0.2">
      <c r="A12" s="339"/>
      <c r="B12" s="218"/>
      <c r="C12" s="238"/>
      <c r="D12" s="239"/>
      <c r="E12" s="239"/>
      <c r="F12" s="240"/>
      <c r="G12" s="241"/>
      <c r="H12" s="242"/>
      <c r="I12" s="243"/>
      <c r="J12" s="237">
        <f t="shared" si="0"/>
        <v>0</v>
      </c>
    </row>
    <row r="13" spans="1:10" ht="24" customHeight="1" x14ac:dyDescent="0.2">
      <c r="A13" s="339"/>
      <c r="B13" s="219"/>
      <c r="C13" s="238"/>
      <c r="D13" s="239"/>
      <c r="E13" s="239"/>
      <c r="F13" s="240"/>
      <c r="G13" s="241"/>
      <c r="H13" s="242"/>
      <c r="I13" s="243"/>
      <c r="J13" s="237">
        <f t="shared" si="0"/>
        <v>0</v>
      </c>
    </row>
    <row r="14" spans="1:10" ht="24" customHeight="1" x14ac:dyDescent="0.2">
      <c r="A14" s="339"/>
      <c r="B14" s="218"/>
      <c r="C14" s="238"/>
      <c r="D14" s="239"/>
      <c r="E14" s="239"/>
      <c r="F14" s="240"/>
      <c r="G14" s="241"/>
      <c r="H14" s="242"/>
      <c r="I14" s="243"/>
      <c r="J14" s="237">
        <f t="shared" si="0"/>
        <v>0</v>
      </c>
    </row>
    <row r="15" spans="1:10" ht="24" customHeight="1" x14ac:dyDescent="0.2">
      <c r="A15" s="340"/>
      <c r="B15" s="220"/>
      <c r="C15" s="244"/>
      <c r="D15" s="245"/>
      <c r="E15" s="239"/>
      <c r="F15" s="240"/>
      <c r="G15" s="241"/>
      <c r="H15" s="242"/>
      <c r="I15" s="243"/>
      <c r="J15" s="237">
        <f t="shared" si="0"/>
        <v>0</v>
      </c>
    </row>
    <row r="16" spans="1:10" ht="24" customHeight="1" x14ac:dyDescent="0.2">
      <c r="A16" s="339"/>
      <c r="B16" s="220"/>
      <c r="C16" s="244"/>
      <c r="D16" s="239"/>
      <c r="E16" s="239"/>
      <c r="F16" s="240"/>
      <c r="G16" s="241"/>
      <c r="H16" s="242"/>
      <c r="I16" s="243"/>
      <c r="J16" s="237">
        <f t="shared" si="0"/>
        <v>0</v>
      </c>
    </row>
    <row r="17" spans="1:11" ht="24" customHeight="1" x14ac:dyDescent="0.2">
      <c r="A17" s="206"/>
      <c r="B17" s="220"/>
      <c r="C17" s="244"/>
      <c r="D17" s="239"/>
      <c r="E17" s="239"/>
      <c r="F17" s="240"/>
      <c r="G17" s="241"/>
      <c r="H17" s="242"/>
      <c r="I17" s="243"/>
      <c r="J17" s="237">
        <f t="shared" si="0"/>
        <v>0</v>
      </c>
    </row>
    <row r="18" spans="1:11" ht="24" customHeight="1" x14ac:dyDescent="0.2">
      <c r="A18" s="205"/>
      <c r="B18" s="220"/>
      <c r="C18" s="244"/>
      <c r="D18" s="239"/>
      <c r="E18" s="239"/>
      <c r="F18" s="239"/>
      <c r="G18" s="242"/>
      <c r="H18" s="242"/>
      <c r="I18" s="243"/>
      <c r="J18" s="237">
        <f t="shared" si="0"/>
        <v>0</v>
      </c>
    </row>
    <row r="19" spans="1:11" ht="24" customHeight="1" x14ac:dyDescent="0.2">
      <c r="A19" s="206"/>
      <c r="B19" s="220"/>
      <c r="C19" s="244"/>
      <c r="D19" s="239"/>
      <c r="E19" s="239"/>
      <c r="F19" s="239"/>
      <c r="G19" s="242"/>
      <c r="H19" s="242"/>
      <c r="I19" s="243"/>
      <c r="J19" s="237">
        <f t="shared" si="0"/>
        <v>0</v>
      </c>
    </row>
    <row r="20" spans="1:11" ht="24" customHeight="1" x14ac:dyDescent="0.2">
      <c r="A20" s="205"/>
      <c r="B20" s="220"/>
      <c r="C20" s="244"/>
      <c r="D20" s="239"/>
      <c r="E20" s="239"/>
      <c r="F20" s="239"/>
      <c r="G20" s="242"/>
      <c r="H20" s="242"/>
      <c r="I20" s="243"/>
      <c r="J20" s="237">
        <f>D20-E20-G20-H20-I20</f>
        <v>0</v>
      </c>
    </row>
    <row r="21" spans="1:11" ht="24" customHeight="1" x14ac:dyDescent="0.2">
      <c r="A21" s="206"/>
      <c r="B21" s="220"/>
      <c r="C21" s="244"/>
      <c r="D21" s="239"/>
      <c r="E21" s="239"/>
      <c r="F21" s="239"/>
      <c r="G21" s="242"/>
      <c r="H21" s="242"/>
      <c r="I21" s="243"/>
      <c r="J21" s="237">
        <f t="shared" si="0"/>
        <v>0</v>
      </c>
    </row>
    <row r="22" spans="1:11" ht="24" customHeight="1" x14ac:dyDescent="0.2">
      <c r="A22" s="205"/>
      <c r="B22" s="220"/>
      <c r="C22" s="244"/>
      <c r="D22" s="239"/>
      <c r="E22" s="239"/>
      <c r="F22" s="239"/>
      <c r="G22" s="242"/>
      <c r="H22" s="242"/>
      <c r="I22" s="243"/>
      <c r="J22" s="237">
        <f t="shared" si="0"/>
        <v>0</v>
      </c>
    </row>
    <row r="23" spans="1:11" ht="24" customHeight="1" x14ac:dyDescent="0.2">
      <c r="A23" s="206"/>
      <c r="B23" s="220"/>
      <c r="C23" s="244"/>
      <c r="D23" s="239"/>
      <c r="E23" s="239"/>
      <c r="F23" s="239"/>
      <c r="G23" s="242"/>
      <c r="H23" s="242"/>
      <c r="I23" s="243"/>
      <c r="J23" s="237">
        <f t="shared" si="0"/>
        <v>0</v>
      </c>
    </row>
    <row r="24" spans="1:11" ht="24" customHeight="1" x14ac:dyDescent="0.2">
      <c r="A24" s="205"/>
      <c r="B24" s="220"/>
      <c r="C24" s="244"/>
      <c r="D24" s="239"/>
      <c r="E24" s="239"/>
      <c r="F24" s="239"/>
      <c r="G24" s="242"/>
      <c r="H24" s="242"/>
      <c r="I24" s="243"/>
      <c r="J24" s="237">
        <f t="shared" si="0"/>
        <v>0</v>
      </c>
    </row>
    <row r="25" spans="1:11" ht="24" customHeight="1" thickBot="1" x14ac:dyDescent="0.25">
      <c r="A25" s="216"/>
      <c r="B25" s="221"/>
      <c r="C25" s="246"/>
      <c r="D25" s="247"/>
      <c r="E25" s="247"/>
      <c r="F25" s="247"/>
      <c r="G25" s="248"/>
      <c r="H25" s="248"/>
      <c r="I25" s="341"/>
      <c r="J25" s="342">
        <f t="shared" si="0"/>
        <v>0</v>
      </c>
    </row>
    <row r="26" spans="1:11" s="203" customFormat="1" ht="26.25" customHeight="1" thickBot="1" x14ac:dyDescent="0.3">
      <c r="A26" s="215" t="s">
        <v>152</v>
      </c>
      <c r="B26" s="207"/>
      <c r="C26" s="202">
        <f>SUM(C6:C25)</f>
        <v>0</v>
      </c>
      <c r="D26" s="202">
        <f t="shared" ref="D26:J26" si="1">SUM(D6:D25)</f>
        <v>0</v>
      </c>
      <c r="E26" s="202">
        <f t="shared" si="1"/>
        <v>0</v>
      </c>
      <c r="F26" s="222">
        <f t="shared" si="1"/>
        <v>0</v>
      </c>
      <c r="G26" s="202">
        <f t="shared" si="1"/>
        <v>0</v>
      </c>
      <c r="H26" s="223">
        <f>SUM(H6:H25)</f>
        <v>0</v>
      </c>
      <c r="I26" s="223">
        <f t="shared" ref="I26" si="2">SUM(I6:I25)</f>
        <v>0</v>
      </c>
      <c r="J26" s="202">
        <f t="shared" si="1"/>
        <v>0</v>
      </c>
    </row>
    <row r="27" spans="1:11" ht="17.100000000000001" customHeight="1" x14ac:dyDescent="0.2">
      <c r="A27" s="204"/>
      <c r="B27" s="58"/>
      <c r="C27" s="186"/>
      <c r="D27" s="186"/>
      <c r="E27" s="186"/>
      <c r="F27" s="186"/>
      <c r="G27" s="186"/>
      <c r="H27" s="186"/>
      <c r="I27" s="186"/>
    </row>
    <row r="28" spans="1:11" ht="20.100000000000001" customHeight="1" x14ac:dyDescent="0.2">
      <c r="A28" s="249"/>
      <c r="B28" s="250"/>
      <c r="C28" s="186"/>
      <c r="D28" s="186"/>
      <c r="E28" s="186"/>
      <c r="F28" s="186"/>
      <c r="G28" s="186"/>
      <c r="H28" s="186"/>
      <c r="I28" s="186"/>
    </row>
    <row r="29" spans="1:11" ht="20.100000000000001" customHeight="1" x14ac:dyDescent="0.2">
      <c r="A29" s="250"/>
      <c r="B29" s="250"/>
      <c r="D29" s="82" t="s">
        <v>109</v>
      </c>
      <c r="E29" s="387">
        <f ca="1">'Popis SÚ a nákl.účtů'!B146</f>
        <v>46119</v>
      </c>
      <c r="F29" s="388"/>
      <c r="G29" s="252"/>
      <c r="H29" s="252"/>
      <c r="I29" s="252"/>
    </row>
    <row r="30" spans="1:11" ht="20.100000000000001" customHeight="1" x14ac:dyDescent="0.2">
      <c r="A30" s="250"/>
      <c r="B30" s="250"/>
      <c r="D30" s="82" t="s">
        <v>86</v>
      </c>
      <c r="E30" s="282">
        <f>'Popis SÚ a nákl.účtů'!B147</f>
        <v>0</v>
      </c>
      <c r="F30" s="282"/>
      <c r="G30" s="309" t="s">
        <v>203</v>
      </c>
      <c r="H30" s="253"/>
      <c r="I30" s="253"/>
      <c r="J30" s="81"/>
      <c r="K30" s="81"/>
    </row>
    <row r="31" spans="1:11" ht="20.100000000000001" customHeight="1" x14ac:dyDescent="0.2">
      <c r="A31" s="250"/>
      <c r="B31" s="250"/>
      <c r="D31" s="82" t="s">
        <v>88</v>
      </c>
      <c r="E31" s="282">
        <f>'Popis SÚ a nákl.účtů'!B148</f>
        <v>0</v>
      </c>
      <c r="F31" s="282"/>
      <c r="G31" s="58"/>
      <c r="H31" s="253"/>
      <c r="I31" s="253"/>
    </row>
    <row r="32" spans="1:11" ht="20.100000000000001" customHeight="1" x14ac:dyDescent="0.2">
      <c r="A32" s="250"/>
      <c r="B32" s="250"/>
      <c r="D32" s="82" t="s">
        <v>89</v>
      </c>
      <c r="E32" s="282">
        <f>'Popis SÚ a nákl.účtů'!B149</f>
        <v>0</v>
      </c>
      <c r="F32" s="282"/>
      <c r="G32" s="309" t="s">
        <v>203</v>
      </c>
      <c r="H32" s="253"/>
      <c r="I32" s="253"/>
      <c r="J32" s="81"/>
      <c r="K32" s="81"/>
    </row>
  </sheetData>
  <mergeCells count="6">
    <mergeCell ref="J4:J5"/>
    <mergeCell ref="E29:F29"/>
    <mergeCell ref="C2:I2"/>
    <mergeCell ref="A4:A5"/>
    <mergeCell ref="B4:B5"/>
    <mergeCell ref="C4:I4"/>
  </mergeCells>
  <pageMargins left="0.31496062992125984" right="0.31496062992125984" top="0.78740157480314965" bottom="0.78740157480314965" header="0.31496062992125984" footer="0.31496062992125984"/>
  <pageSetup paperSize="8" scale="9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H30"/>
  <sheetViews>
    <sheetView showGridLines="0" topLeftCell="A9" workbookViewId="0">
      <selection activeCell="C24" sqref="C24"/>
    </sheetView>
  </sheetViews>
  <sheetFormatPr defaultRowHeight="12.75" x14ac:dyDescent="0.2"/>
  <cols>
    <col min="1" max="1" width="37.5703125" customWidth="1"/>
    <col min="2" max="2" width="7.7109375" customWidth="1"/>
    <col min="3" max="3" width="27" customWidth="1"/>
    <col min="4" max="4" width="18.7109375" customWidth="1"/>
    <col min="5" max="5" width="21.140625" customWidth="1"/>
    <col min="6" max="6" width="2.5703125" customWidth="1"/>
    <col min="7" max="7" width="3.7109375" customWidth="1"/>
  </cols>
  <sheetData>
    <row r="1" spans="1:8" x14ac:dyDescent="0.2">
      <c r="H1" s="82"/>
    </row>
    <row r="2" spans="1:8" ht="26.25" x14ac:dyDescent="0.4">
      <c r="A2" s="15" t="s">
        <v>226</v>
      </c>
      <c r="B2" s="15"/>
      <c r="C2" s="15"/>
      <c r="D2" s="99"/>
      <c r="E2" s="97" t="str">
        <f>'Popis SÚ a nákl.účtů'!D2</f>
        <v>číslo org.: 14XX</v>
      </c>
      <c r="F2" s="97"/>
      <c r="H2" s="100"/>
    </row>
    <row r="3" spans="1:8" ht="15" x14ac:dyDescent="0.2">
      <c r="A3" s="101" t="s">
        <v>93</v>
      </c>
      <c r="B3" s="454">
        <f>'Popis SÚ a nákl.účtů'!C3</f>
        <v>0</v>
      </c>
      <c r="C3" s="454"/>
      <c r="D3" s="454"/>
      <c r="E3" s="454"/>
      <c r="F3" s="454"/>
      <c r="G3" s="454"/>
      <c r="H3" s="454"/>
    </row>
    <row r="4" spans="1:8" ht="27.75" customHeight="1" x14ac:dyDescent="0.2">
      <c r="B4" s="454"/>
      <c r="C4" s="454"/>
      <c r="D4" s="454"/>
      <c r="E4" s="454"/>
      <c r="F4" s="454"/>
      <c r="G4" s="454"/>
      <c r="H4" s="454"/>
    </row>
    <row r="5" spans="1:8" x14ac:dyDescent="0.2">
      <c r="A5" s="81"/>
    </row>
    <row r="6" spans="1:8" ht="15.75" x14ac:dyDescent="0.25">
      <c r="A6" s="102" t="s">
        <v>227</v>
      </c>
      <c r="B6" s="103"/>
    </row>
    <row r="7" spans="1:8" ht="18" x14ac:dyDescent="0.25">
      <c r="A7" s="104" t="s">
        <v>94</v>
      </c>
      <c r="B7" s="81" t="s">
        <v>95</v>
      </c>
      <c r="C7" s="105">
        <v>0</v>
      </c>
      <c r="D7" s="81" t="s">
        <v>96</v>
      </c>
    </row>
    <row r="8" spans="1:8" x14ac:dyDescent="0.2">
      <c r="A8" s="81" t="s">
        <v>97</v>
      </c>
    </row>
    <row r="9" spans="1:8" ht="57" customHeight="1" x14ac:dyDescent="0.2">
      <c r="A9" s="455"/>
      <c r="B9" s="456"/>
      <c r="C9" s="456"/>
      <c r="D9" s="456"/>
      <c r="E9" s="456"/>
      <c r="F9" s="456"/>
      <c r="G9" s="456"/>
      <c r="H9" s="457"/>
    </row>
    <row r="10" spans="1:8" x14ac:dyDescent="0.2">
      <c r="A10" s="106"/>
      <c r="B10" s="1"/>
      <c r="C10" s="1"/>
    </row>
    <row r="11" spans="1:8" ht="18" x14ac:dyDescent="0.25">
      <c r="A11" s="104" t="s">
        <v>98</v>
      </c>
      <c r="B11" s="81" t="s">
        <v>95</v>
      </c>
      <c r="C11" s="116">
        <f>C13+C14+C15+C16+C17</f>
        <v>0</v>
      </c>
      <c r="D11" s="81" t="s">
        <v>96</v>
      </c>
    </row>
    <row r="12" spans="1:8" ht="18" x14ac:dyDescent="0.25">
      <c r="A12" s="115" t="s">
        <v>108</v>
      </c>
      <c r="B12" s="81"/>
      <c r="C12" s="111"/>
      <c r="D12" s="81"/>
    </row>
    <row r="13" spans="1:8" ht="18" x14ac:dyDescent="0.25">
      <c r="A13" s="466" t="s">
        <v>20</v>
      </c>
      <c r="B13" s="467"/>
      <c r="C13" s="105"/>
      <c r="D13" s="312" t="s">
        <v>65</v>
      </c>
    </row>
    <row r="14" spans="1:8" ht="18" x14ac:dyDescent="0.25">
      <c r="A14" s="466" t="s">
        <v>20</v>
      </c>
      <c r="B14" s="467"/>
      <c r="C14" s="105"/>
      <c r="D14" s="81"/>
    </row>
    <row r="15" spans="1:8" ht="18" x14ac:dyDescent="0.25">
      <c r="A15" s="466" t="s">
        <v>20</v>
      </c>
      <c r="B15" s="467"/>
      <c r="C15" s="105"/>
      <c r="D15" s="81"/>
    </row>
    <row r="16" spans="1:8" ht="18" x14ac:dyDescent="0.25">
      <c r="A16" s="466" t="s">
        <v>20</v>
      </c>
      <c r="B16" s="467"/>
      <c r="C16" s="105"/>
      <c r="D16" s="81"/>
    </row>
    <row r="17" spans="1:8" ht="18" x14ac:dyDescent="0.25">
      <c r="A17" s="466" t="s">
        <v>20</v>
      </c>
      <c r="B17" s="467"/>
      <c r="C17" s="105"/>
      <c r="D17" s="81"/>
    </row>
    <row r="18" spans="1:8" ht="18" x14ac:dyDescent="0.25">
      <c r="A18" s="104"/>
      <c r="B18" s="81"/>
      <c r="C18" s="111"/>
      <c r="D18" s="81"/>
    </row>
    <row r="19" spans="1:8" x14ac:dyDescent="0.2">
      <c r="A19" s="262" t="s">
        <v>179</v>
      </c>
    </row>
    <row r="20" spans="1:8" ht="66" customHeight="1" x14ac:dyDescent="0.2">
      <c r="A20" s="455"/>
      <c r="B20" s="458"/>
      <c r="C20" s="458"/>
      <c r="D20" s="458"/>
      <c r="E20" s="458"/>
      <c r="F20" s="458"/>
      <c r="G20" s="458"/>
      <c r="H20" s="459"/>
    </row>
    <row r="22" spans="1:8" ht="15" x14ac:dyDescent="0.25">
      <c r="A22" s="460" t="s">
        <v>228</v>
      </c>
      <c r="B22" s="461"/>
      <c r="C22" s="107">
        <f>C7+C11</f>
        <v>0</v>
      </c>
      <c r="D22" s="81"/>
    </row>
    <row r="23" spans="1:8" ht="15" x14ac:dyDescent="0.25">
      <c r="A23" s="462" t="s">
        <v>99</v>
      </c>
      <c r="B23" s="463"/>
      <c r="C23" s="108">
        <v>0</v>
      </c>
    </row>
    <row r="24" spans="1:8" ht="20.25" x14ac:dyDescent="0.3">
      <c r="A24" s="464" t="s">
        <v>100</v>
      </c>
      <c r="B24" s="465"/>
      <c r="C24" s="330">
        <f>C22-C23</f>
        <v>0</v>
      </c>
    </row>
    <row r="25" spans="1:8" ht="15.75" x14ac:dyDescent="0.25">
      <c r="A25" s="2"/>
      <c r="B25" s="2"/>
      <c r="C25" s="109"/>
      <c r="D25" s="81"/>
    </row>
    <row r="26" spans="1:8" ht="14.25" x14ac:dyDescent="0.2">
      <c r="A26" s="81"/>
      <c r="C26" s="110"/>
    </row>
    <row r="27" spans="1:8" ht="19.5" customHeight="1" x14ac:dyDescent="0.2">
      <c r="B27" s="82" t="s">
        <v>109</v>
      </c>
      <c r="C27" s="140">
        <f ca="1">'Popis SÚ a nákl.účtů'!B146</f>
        <v>46119</v>
      </c>
      <c r="D27" s="82" t="s">
        <v>81</v>
      </c>
      <c r="E27" s="81" t="s">
        <v>110</v>
      </c>
    </row>
    <row r="28" spans="1:8" ht="19.5" customHeight="1" x14ac:dyDescent="0.2">
      <c r="B28" s="82" t="s">
        <v>86</v>
      </c>
      <c r="C28" s="141">
        <f>'Popis SÚ a nákl.účtů'!B147</f>
        <v>0</v>
      </c>
    </row>
    <row r="29" spans="1:8" ht="19.5" customHeight="1" x14ac:dyDescent="0.2">
      <c r="B29" s="82" t="s">
        <v>88</v>
      </c>
      <c r="C29" s="141">
        <f>'Popis SÚ a nákl.účtů'!B148</f>
        <v>0</v>
      </c>
    </row>
    <row r="30" spans="1:8" ht="19.5" customHeight="1" x14ac:dyDescent="0.2">
      <c r="B30" s="82" t="s">
        <v>89</v>
      </c>
      <c r="C30" s="141">
        <f>'Popis SÚ a nákl.účtů'!B149</f>
        <v>0</v>
      </c>
      <c r="D30" s="82" t="s">
        <v>81</v>
      </c>
      <c r="E30" s="81" t="s">
        <v>110</v>
      </c>
    </row>
  </sheetData>
  <mergeCells count="11">
    <mergeCell ref="A24:B24"/>
    <mergeCell ref="A13:B13"/>
    <mergeCell ref="A14:B14"/>
    <mergeCell ref="A16:B16"/>
    <mergeCell ref="A15:B15"/>
    <mergeCell ref="A17:B17"/>
    <mergeCell ref="B3:H4"/>
    <mergeCell ref="A9:H9"/>
    <mergeCell ref="A20:H20"/>
    <mergeCell ref="A22:B22"/>
    <mergeCell ref="A23:B23"/>
  </mergeCells>
  <pageMargins left="0.25" right="0.25" top="0.75" bottom="0.75" header="0.3" footer="0.3"/>
  <pageSetup paperSize="9" scale="7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04EDC-4F18-4981-B4BC-439E2413487A}">
  <sheetPr>
    <pageSetUpPr fitToPage="1"/>
  </sheetPr>
  <dimension ref="A1:H25"/>
  <sheetViews>
    <sheetView view="pageBreakPreview" zoomScale="60" zoomScaleNormal="100" workbookViewId="0">
      <selection activeCell="G6" sqref="G6"/>
    </sheetView>
  </sheetViews>
  <sheetFormatPr defaultRowHeight="12.75" x14ac:dyDescent="0.2"/>
  <cols>
    <col min="1" max="1" width="33.140625" customWidth="1"/>
    <col min="2" max="2" width="9.28515625" customWidth="1"/>
    <col min="3" max="5" width="14.28515625" customWidth="1"/>
    <col min="6" max="6" width="20" customWidth="1"/>
    <col min="7" max="7" width="38.42578125" customWidth="1"/>
    <col min="8" max="8" width="6.5703125" customWidth="1"/>
  </cols>
  <sheetData>
    <row r="1" spans="1:8" ht="23.25" x14ac:dyDescent="0.35">
      <c r="A1" s="470" t="s">
        <v>255</v>
      </c>
      <c r="B1" s="471"/>
      <c r="C1" s="471"/>
      <c r="D1" s="471"/>
      <c r="E1" s="471"/>
      <c r="F1" s="471"/>
      <c r="G1" s="471"/>
      <c r="H1" s="471"/>
    </row>
    <row r="2" spans="1:8" ht="26.25" x14ac:dyDescent="0.4">
      <c r="B2" s="15"/>
      <c r="C2" s="15"/>
      <c r="D2" s="99"/>
      <c r="G2" s="97" t="str">
        <f>'Popis SÚ a nákl.účtů'!D2</f>
        <v>číslo org.: 14XX</v>
      </c>
      <c r="H2" s="100"/>
    </row>
    <row r="3" spans="1:8" ht="15" x14ac:dyDescent="0.2">
      <c r="A3" s="101" t="s">
        <v>93</v>
      </c>
      <c r="B3" s="454">
        <f>'Popis SÚ a nákl.účtů'!C3</f>
        <v>0</v>
      </c>
      <c r="C3" s="454"/>
      <c r="D3" s="454"/>
      <c r="E3" s="454"/>
      <c r="F3" s="454"/>
      <c r="G3" s="454"/>
      <c r="H3" s="454"/>
    </row>
    <row r="4" spans="1:8" ht="27" customHeight="1" x14ac:dyDescent="0.2">
      <c r="B4" s="454"/>
      <c r="C4" s="454"/>
      <c r="D4" s="454"/>
      <c r="E4" s="454"/>
      <c r="F4" s="454"/>
      <c r="G4" s="454"/>
      <c r="H4" s="454"/>
    </row>
    <row r="5" spans="1:8" ht="13.5" thickBot="1" x14ac:dyDescent="0.25">
      <c r="A5" s="81"/>
    </row>
    <row r="6" spans="1:8" ht="74.25" customHeight="1" thickBot="1" x14ac:dyDescent="0.25">
      <c r="A6" s="285" t="s">
        <v>205</v>
      </c>
      <c r="B6" s="286" t="s">
        <v>180</v>
      </c>
      <c r="C6" s="287" t="s">
        <v>73</v>
      </c>
      <c r="D6" s="287" t="s">
        <v>74</v>
      </c>
      <c r="E6" s="287" t="s">
        <v>75</v>
      </c>
      <c r="F6" s="286" t="s">
        <v>181</v>
      </c>
      <c r="G6" s="303" t="s">
        <v>182</v>
      </c>
    </row>
    <row r="7" spans="1:8" ht="20.100000000000001" customHeight="1" x14ac:dyDescent="0.2">
      <c r="A7" s="291"/>
      <c r="B7" s="292"/>
      <c r="C7" s="293"/>
      <c r="D7" s="293"/>
      <c r="E7" s="331">
        <f>C7-D7</f>
        <v>0</v>
      </c>
      <c r="F7" s="294"/>
      <c r="G7" s="295"/>
    </row>
    <row r="8" spans="1:8" ht="20.100000000000001" customHeight="1" x14ac:dyDescent="0.2">
      <c r="A8" s="296"/>
      <c r="B8" s="4"/>
      <c r="C8" s="289"/>
      <c r="D8" s="289"/>
      <c r="E8" s="332">
        <f t="shared" ref="E8:E16" si="0">C8-D8</f>
        <v>0</v>
      </c>
      <c r="F8" s="5"/>
      <c r="G8" s="297"/>
    </row>
    <row r="9" spans="1:8" ht="20.100000000000001" customHeight="1" x14ac:dyDescent="0.2">
      <c r="A9" s="296"/>
      <c r="B9" s="4"/>
      <c r="C9" s="289"/>
      <c r="D9" s="289"/>
      <c r="E9" s="332">
        <f t="shared" si="0"/>
        <v>0</v>
      </c>
      <c r="F9" s="5"/>
      <c r="G9" s="297"/>
    </row>
    <row r="10" spans="1:8" ht="20.100000000000001" customHeight="1" x14ac:dyDescent="0.2">
      <c r="A10" s="296"/>
      <c r="B10" s="4"/>
      <c r="C10" s="289"/>
      <c r="D10" s="289"/>
      <c r="E10" s="332">
        <f t="shared" si="0"/>
        <v>0</v>
      </c>
      <c r="F10" s="5"/>
      <c r="G10" s="297"/>
    </row>
    <row r="11" spans="1:8" ht="20.100000000000001" customHeight="1" x14ac:dyDescent="0.2">
      <c r="A11" s="296"/>
      <c r="B11" s="4"/>
      <c r="C11" s="289"/>
      <c r="D11" s="289"/>
      <c r="E11" s="332">
        <f t="shared" si="0"/>
        <v>0</v>
      </c>
      <c r="F11" s="5"/>
      <c r="G11" s="297"/>
    </row>
    <row r="12" spans="1:8" ht="20.100000000000001" customHeight="1" x14ac:dyDescent="0.2">
      <c r="A12" s="296"/>
      <c r="B12" s="4"/>
      <c r="C12" s="289"/>
      <c r="D12" s="290"/>
      <c r="E12" s="332">
        <f t="shared" si="0"/>
        <v>0</v>
      </c>
      <c r="F12" s="5"/>
      <c r="G12" s="297"/>
    </row>
    <row r="13" spans="1:8" ht="20.100000000000001" customHeight="1" x14ac:dyDescent="0.2">
      <c r="A13" s="296"/>
      <c r="B13" s="4"/>
      <c r="C13" s="289"/>
      <c r="D13" s="289"/>
      <c r="E13" s="332">
        <f t="shared" si="0"/>
        <v>0</v>
      </c>
      <c r="F13" s="5"/>
      <c r="G13" s="297"/>
    </row>
    <row r="14" spans="1:8" ht="20.100000000000001" customHeight="1" x14ac:dyDescent="0.2">
      <c r="A14" s="296"/>
      <c r="B14" s="4"/>
      <c r="C14" s="289"/>
      <c r="D14" s="289"/>
      <c r="E14" s="332">
        <f t="shared" si="0"/>
        <v>0</v>
      </c>
      <c r="F14" s="5"/>
      <c r="G14" s="297"/>
    </row>
    <row r="15" spans="1:8" ht="20.100000000000001" customHeight="1" x14ac:dyDescent="0.2">
      <c r="A15" s="296"/>
      <c r="B15" s="4"/>
      <c r="C15" s="289"/>
      <c r="D15" s="289"/>
      <c r="E15" s="332">
        <f t="shared" si="0"/>
        <v>0</v>
      </c>
      <c r="F15" s="5"/>
      <c r="G15" s="297"/>
    </row>
    <row r="16" spans="1:8" ht="20.100000000000001" customHeight="1" thickBot="1" x14ac:dyDescent="0.25">
      <c r="A16" s="298"/>
      <c r="B16" s="299"/>
      <c r="C16" s="300"/>
      <c r="D16" s="300"/>
      <c r="E16" s="333">
        <f t="shared" si="0"/>
        <v>0</v>
      </c>
      <c r="F16" s="301"/>
      <c r="G16" s="302"/>
    </row>
    <row r="17" spans="1:7" ht="24" customHeight="1" x14ac:dyDescent="0.2">
      <c r="A17" s="288"/>
      <c r="B17" s="25"/>
      <c r="C17" s="284"/>
      <c r="D17" s="284"/>
      <c r="E17" s="284"/>
      <c r="G17" s="288"/>
    </row>
    <row r="18" spans="1:7" ht="19.5" customHeight="1" x14ac:dyDescent="0.2">
      <c r="B18" s="82" t="s">
        <v>109</v>
      </c>
      <c r="C18" s="472">
        <f ca="1">'Popis SÚ a nákl.účtů'!B146</f>
        <v>46119</v>
      </c>
      <c r="D18" s="473"/>
      <c r="F18" s="82" t="s">
        <v>81</v>
      </c>
      <c r="G18" s="81" t="s">
        <v>110</v>
      </c>
    </row>
    <row r="19" spans="1:7" ht="19.5" customHeight="1" x14ac:dyDescent="0.2">
      <c r="B19" s="82" t="s">
        <v>86</v>
      </c>
      <c r="C19" s="468">
        <f>'Popis SÚ a nákl.účtů'!B147</f>
        <v>0</v>
      </c>
      <c r="D19" s="469"/>
    </row>
    <row r="20" spans="1:7" ht="19.5" customHeight="1" x14ac:dyDescent="0.2">
      <c r="B20" s="82" t="s">
        <v>88</v>
      </c>
      <c r="C20" s="468">
        <f>'Popis SÚ a nákl.účtů'!B148</f>
        <v>0</v>
      </c>
      <c r="D20" s="469"/>
    </row>
    <row r="21" spans="1:7" ht="19.5" customHeight="1" x14ac:dyDescent="0.2">
      <c r="B21" s="82" t="s">
        <v>89</v>
      </c>
      <c r="C21" s="468">
        <f>'Popis SÚ a nákl.účtů'!B149</f>
        <v>0</v>
      </c>
      <c r="D21" s="469"/>
      <c r="F21" s="82" t="s">
        <v>81</v>
      </c>
      <c r="G21" s="81" t="s">
        <v>110</v>
      </c>
    </row>
    <row r="23" spans="1:7" ht="24" customHeight="1" x14ac:dyDescent="0.2">
      <c r="A23" s="288"/>
      <c r="B23" s="25"/>
      <c r="C23" s="284"/>
      <c r="D23" s="284"/>
      <c r="E23" s="284"/>
      <c r="G23" s="288"/>
    </row>
    <row r="24" spans="1:7" ht="24" customHeight="1" x14ac:dyDescent="0.2">
      <c r="A24" s="1"/>
      <c r="B24" s="25"/>
      <c r="C24" s="284"/>
      <c r="D24" s="284"/>
      <c r="E24" s="284"/>
    </row>
    <row r="25" spans="1:7" ht="24" customHeight="1" x14ac:dyDescent="0.2">
      <c r="A25" s="1"/>
    </row>
  </sheetData>
  <mergeCells count="6">
    <mergeCell ref="C21:D21"/>
    <mergeCell ref="B3:H4"/>
    <mergeCell ref="A1:H1"/>
    <mergeCell ref="C18:D18"/>
    <mergeCell ref="C19:D19"/>
    <mergeCell ref="C20:D20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7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B23FE-5A3D-4921-8089-DDA56620852E}">
  <dimension ref="A1:H71"/>
  <sheetViews>
    <sheetView topLeftCell="A23" zoomScaleNormal="100" workbookViewId="0">
      <selection activeCell="E25" sqref="E25"/>
    </sheetView>
  </sheetViews>
  <sheetFormatPr defaultRowHeight="12.75" x14ac:dyDescent="0.2"/>
  <cols>
    <col min="1" max="1" width="13" customWidth="1"/>
    <col min="2" max="5" width="22.7109375" customWidth="1"/>
    <col min="6" max="6" width="0.7109375" hidden="1" customWidth="1"/>
  </cols>
  <sheetData>
    <row r="1" spans="1:8" ht="74.25" customHeight="1" x14ac:dyDescent="0.4">
      <c r="A1" s="485" t="s">
        <v>229</v>
      </c>
      <c r="B1" s="471"/>
      <c r="C1" s="471"/>
      <c r="D1" s="471"/>
      <c r="E1" s="471"/>
      <c r="F1" s="471"/>
      <c r="G1" s="98"/>
      <c r="H1" s="98"/>
    </row>
    <row r="2" spans="1:8" ht="42.75" customHeight="1" x14ac:dyDescent="0.4">
      <c r="B2" s="15"/>
      <c r="C2" s="15"/>
      <c r="D2" s="99"/>
      <c r="E2" s="97" t="str">
        <f>'Popis SÚ a nákl.účtů'!D2</f>
        <v>číslo org.: 14XX</v>
      </c>
      <c r="H2" s="100"/>
    </row>
    <row r="3" spans="1:8" ht="66.75" customHeight="1" x14ac:dyDescent="0.2">
      <c r="A3" s="304" t="s">
        <v>93</v>
      </c>
      <c r="B3" s="454">
        <f>'Popis SÚ a nákl.účtů'!C3</f>
        <v>0</v>
      </c>
      <c r="C3" s="486"/>
      <c r="D3" s="486"/>
      <c r="E3" s="486"/>
      <c r="F3" s="486"/>
      <c r="G3" s="283"/>
      <c r="H3" s="283"/>
    </row>
    <row r="4" spans="1:8" ht="8.25" customHeight="1" x14ac:dyDescent="0.2">
      <c r="A4" s="1"/>
      <c r="B4" s="283"/>
      <c r="C4" s="283"/>
      <c r="D4" s="283"/>
      <c r="E4" s="283"/>
      <c r="F4" s="283"/>
      <c r="G4" s="283"/>
      <c r="H4" s="283"/>
    </row>
    <row r="6" spans="1:8" ht="18" x14ac:dyDescent="0.25">
      <c r="A6" s="349" t="s">
        <v>199</v>
      </c>
      <c r="B6" s="350"/>
    </row>
    <row r="7" spans="1:8" ht="20.100000000000001" customHeight="1" x14ac:dyDescent="0.25">
      <c r="B7" s="480" t="s">
        <v>230</v>
      </c>
      <c r="C7" s="424"/>
      <c r="D7" s="382">
        <v>0</v>
      </c>
      <c r="E7" s="262"/>
    </row>
    <row r="8" spans="1:8" ht="20.100000000000001" customHeight="1" x14ac:dyDescent="0.25">
      <c r="B8" s="480" t="s">
        <v>183</v>
      </c>
      <c r="C8" s="424"/>
      <c r="D8" s="382">
        <f>SUM(E13:E24)</f>
        <v>0</v>
      </c>
    </row>
    <row r="9" spans="1:8" ht="20.100000000000001" customHeight="1" x14ac:dyDescent="0.25">
      <c r="B9" s="480" t="s">
        <v>184</v>
      </c>
      <c r="C9" s="424"/>
      <c r="D9" s="382">
        <f>D7-D8</f>
        <v>0</v>
      </c>
    </row>
    <row r="10" spans="1:8" ht="13.5" thickBot="1" x14ac:dyDescent="0.25">
      <c r="B10" s="262"/>
    </row>
    <row r="11" spans="1:8" ht="25.5" customHeight="1" x14ac:dyDescent="0.2">
      <c r="B11" s="481" t="s">
        <v>231</v>
      </c>
      <c r="C11" s="482"/>
      <c r="D11" s="483" t="s">
        <v>232</v>
      </c>
      <c r="E11" s="484"/>
    </row>
    <row r="12" spans="1:8" ht="13.5" thickBot="1" x14ac:dyDescent="0.25">
      <c r="B12" s="305" t="s">
        <v>197</v>
      </c>
      <c r="C12" s="306" t="s">
        <v>198</v>
      </c>
      <c r="D12" s="310" t="s">
        <v>197</v>
      </c>
      <c r="E12" s="306" t="s">
        <v>198</v>
      </c>
    </row>
    <row r="13" spans="1:8" ht="20.100000000000001" customHeight="1" x14ac:dyDescent="0.2">
      <c r="A13" s="307" t="s">
        <v>185</v>
      </c>
      <c r="B13" s="375"/>
      <c r="C13" s="367"/>
      <c r="D13" s="371"/>
      <c r="E13" s="367"/>
    </row>
    <row r="14" spans="1:8" ht="20.100000000000001" customHeight="1" x14ac:dyDescent="0.2">
      <c r="A14" s="308" t="s">
        <v>186</v>
      </c>
      <c r="B14" s="376"/>
      <c r="C14" s="368"/>
      <c r="D14" s="372"/>
      <c r="E14" s="368"/>
    </row>
    <row r="15" spans="1:8" ht="20.100000000000001" customHeight="1" x14ac:dyDescent="0.2">
      <c r="A15" s="308" t="s">
        <v>187</v>
      </c>
      <c r="B15" s="376"/>
      <c r="C15" s="368"/>
      <c r="D15" s="372"/>
      <c r="E15" s="368"/>
    </row>
    <row r="16" spans="1:8" ht="20.100000000000001" customHeight="1" x14ac:dyDescent="0.2">
      <c r="A16" s="308" t="s">
        <v>188</v>
      </c>
      <c r="B16" s="376"/>
      <c r="C16" s="368"/>
      <c r="D16" s="372"/>
      <c r="E16" s="368"/>
    </row>
    <row r="17" spans="1:5" ht="20.100000000000001" customHeight="1" x14ac:dyDescent="0.2">
      <c r="A17" s="308" t="s">
        <v>189</v>
      </c>
      <c r="B17" s="376"/>
      <c r="C17" s="368"/>
      <c r="D17" s="372"/>
      <c r="E17" s="368"/>
    </row>
    <row r="18" spans="1:5" ht="20.100000000000001" customHeight="1" x14ac:dyDescent="0.2">
      <c r="A18" s="308" t="s">
        <v>190</v>
      </c>
      <c r="B18" s="376"/>
      <c r="C18" s="368"/>
      <c r="D18" s="372"/>
      <c r="E18" s="368"/>
    </row>
    <row r="19" spans="1:5" ht="20.100000000000001" customHeight="1" x14ac:dyDescent="0.2">
      <c r="A19" s="308" t="s">
        <v>191</v>
      </c>
      <c r="B19" s="376"/>
      <c r="C19" s="368"/>
      <c r="D19" s="372"/>
      <c r="E19" s="368"/>
    </row>
    <row r="20" spans="1:5" ht="20.100000000000001" customHeight="1" x14ac:dyDescent="0.2">
      <c r="A20" s="308" t="s">
        <v>192</v>
      </c>
      <c r="B20" s="376"/>
      <c r="C20" s="368"/>
      <c r="D20" s="372"/>
      <c r="E20" s="368"/>
    </row>
    <row r="21" spans="1:5" ht="20.100000000000001" customHeight="1" x14ac:dyDescent="0.2">
      <c r="A21" s="308" t="s">
        <v>193</v>
      </c>
      <c r="B21" s="376"/>
      <c r="C21" s="368"/>
      <c r="D21" s="372"/>
      <c r="E21" s="368"/>
    </row>
    <row r="22" spans="1:5" ht="20.100000000000001" customHeight="1" x14ac:dyDescent="0.2">
      <c r="A22" s="308" t="s">
        <v>194</v>
      </c>
      <c r="B22" s="376"/>
      <c r="C22" s="368"/>
      <c r="D22" s="372"/>
      <c r="E22" s="368"/>
    </row>
    <row r="23" spans="1:5" ht="20.100000000000001" customHeight="1" x14ac:dyDescent="0.2">
      <c r="A23" s="308" t="s">
        <v>195</v>
      </c>
      <c r="B23" s="376"/>
      <c r="C23" s="368"/>
      <c r="D23" s="372"/>
      <c r="E23" s="368"/>
    </row>
    <row r="24" spans="1:5" ht="20.25" customHeight="1" thickBot="1" x14ac:dyDescent="0.25">
      <c r="A24" s="346" t="s">
        <v>196</v>
      </c>
      <c r="B24" s="377"/>
      <c r="C24" s="369"/>
      <c r="D24" s="373"/>
      <c r="E24" s="369"/>
    </row>
    <row r="25" spans="1:5" ht="21" customHeight="1" thickBot="1" x14ac:dyDescent="0.25">
      <c r="A25" s="351" t="s">
        <v>234</v>
      </c>
      <c r="B25" s="378">
        <f>SUM(B13:B24)</f>
        <v>0</v>
      </c>
      <c r="C25" s="370">
        <f>SUM(C13:C24)</f>
        <v>0</v>
      </c>
      <c r="D25" s="374">
        <f>SUM(D13:D24)</f>
        <v>0</v>
      </c>
      <c r="E25" s="370">
        <f>SUM(E13:E24)</f>
        <v>0</v>
      </c>
    </row>
    <row r="26" spans="1:5" ht="37.5" customHeight="1" x14ac:dyDescent="0.2">
      <c r="A26" s="475"/>
      <c r="B26" s="475"/>
      <c r="C26" s="475"/>
      <c r="D26" s="475"/>
      <c r="E26" s="475"/>
    </row>
    <row r="27" spans="1:5" ht="39" customHeight="1" x14ac:dyDescent="0.2">
      <c r="A27" s="475" t="s">
        <v>257</v>
      </c>
      <c r="B27" s="475"/>
      <c r="C27" s="475"/>
      <c r="D27" s="475"/>
      <c r="E27" s="475"/>
    </row>
    <row r="29" spans="1:5" ht="13.5" thickBot="1" x14ac:dyDescent="0.25">
      <c r="A29" s="2" t="s">
        <v>233</v>
      </c>
    </row>
    <row r="30" spans="1:5" ht="66" customHeight="1" thickBot="1" x14ac:dyDescent="0.25">
      <c r="A30" s="477"/>
      <c r="B30" s="478"/>
      <c r="C30" s="478"/>
      <c r="D30" s="478"/>
      <c r="E30" s="479"/>
    </row>
    <row r="33" spans="1:5" ht="18" x14ac:dyDescent="0.25">
      <c r="A33" s="348" t="s">
        <v>200</v>
      </c>
      <c r="B33" s="354"/>
    </row>
    <row r="34" spans="1:5" ht="20.100000000000001" customHeight="1" x14ac:dyDescent="0.25">
      <c r="B34" s="480" t="s">
        <v>230</v>
      </c>
      <c r="C34" s="424"/>
      <c r="D34" s="382">
        <v>0</v>
      </c>
    </row>
    <row r="35" spans="1:5" ht="20.100000000000001" customHeight="1" x14ac:dyDescent="0.25">
      <c r="B35" s="480" t="s">
        <v>183</v>
      </c>
      <c r="C35" s="424"/>
      <c r="D35" s="382">
        <f>SUM(E40:E51)</f>
        <v>0</v>
      </c>
    </row>
    <row r="36" spans="1:5" ht="20.100000000000001" customHeight="1" x14ac:dyDescent="0.25">
      <c r="B36" s="480" t="s">
        <v>184</v>
      </c>
      <c r="C36" s="424"/>
      <c r="D36" s="382">
        <f>D34-D35</f>
        <v>0</v>
      </c>
    </row>
    <row r="37" spans="1:5" ht="13.5" thickBot="1" x14ac:dyDescent="0.25">
      <c r="B37" s="262"/>
    </row>
    <row r="38" spans="1:5" ht="27.75" customHeight="1" x14ac:dyDescent="0.2">
      <c r="B38" s="481" t="s">
        <v>231</v>
      </c>
      <c r="C38" s="482"/>
      <c r="D38" s="483" t="s">
        <v>232</v>
      </c>
      <c r="E38" s="484"/>
    </row>
    <row r="39" spans="1:5" ht="14.25" customHeight="1" thickBot="1" x14ac:dyDescent="0.25">
      <c r="B39" s="305" t="s">
        <v>201</v>
      </c>
      <c r="C39" s="306" t="s">
        <v>198</v>
      </c>
      <c r="D39" s="310" t="s">
        <v>202</v>
      </c>
      <c r="E39" s="306" t="s">
        <v>198</v>
      </c>
    </row>
    <row r="40" spans="1:5" ht="20.100000000000001" customHeight="1" x14ac:dyDescent="0.2">
      <c r="A40" s="307" t="s">
        <v>185</v>
      </c>
      <c r="B40" s="375"/>
      <c r="C40" s="367"/>
      <c r="D40" s="371"/>
      <c r="E40" s="367"/>
    </row>
    <row r="41" spans="1:5" ht="20.100000000000001" customHeight="1" x14ac:dyDescent="0.2">
      <c r="A41" s="308" t="s">
        <v>186</v>
      </c>
      <c r="B41" s="376"/>
      <c r="C41" s="368"/>
      <c r="D41" s="372"/>
      <c r="E41" s="368"/>
    </row>
    <row r="42" spans="1:5" ht="20.100000000000001" customHeight="1" x14ac:dyDescent="0.2">
      <c r="A42" s="308" t="s">
        <v>187</v>
      </c>
      <c r="B42" s="376"/>
      <c r="C42" s="368"/>
      <c r="D42" s="372"/>
      <c r="E42" s="368"/>
    </row>
    <row r="43" spans="1:5" ht="20.100000000000001" customHeight="1" x14ac:dyDescent="0.2">
      <c r="A43" s="308" t="s">
        <v>188</v>
      </c>
      <c r="B43" s="376"/>
      <c r="C43" s="368"/>
      <c r="D43" s="372"/>
      <c r="E43" s="368"/>
    </row>
    <row r="44" spans="1:5" ht="20.100000000000001" customHeight="1" x14ac:dyDescent="0.2">
      <c r="A44" s="308" t="s">
        <v>189</v>
      </c>
      <c r="B44" s="376"/>
      <c r="C44" s="368"/>
      <c r="D44" s="372"/>
      <c r="E44" s="368"/>
    </row>
    <row r="45" spans="1:5" ht="20.100000000000001" customHeight="1" x14ac:dyDescent="0.2">
      <c r="A45" s="308" t="s">
        <v>190</v>
      </c>
      <c r="B45" s="376"/>
      <c r="C45" s="368"/>
      <c r="D45" s="372"/>
      <c r="E45" s="368"/>
    </row>
    <row r="46" spans="1:5" ht="20.100000000000001" customHeight="1" x14ac:dyDescent="0.2">
      <c r="A46" s="308" t="s">
        <v>191</v>
      </c>
      <c r="B46" s="376"/>
      <c r="C46" s="368"/>
      <c r="D46" s="372"/>
      <c r="E46" s="368"/>
    </row>
    <row r="47" spans="1:5" ht="20.100000000000001" customHeight="1" x14ac:dyDescent="0.2">
      <c r="A47" s="308" t="s">
        <v>192</v>
      </c>
      <c r="B47" s="376"/>
      <c r="C47" s="368"/>
      <c r="D47" s="372"/>
      <c r="E47" s="368"/>
    </row>
    <row r="48" spans="1:5" ht="20.100000000000001" customHeight="1" x14ac:dyDescent="0.2">
      <c r="A48" s="308" t="s">
        <v>193</v>
      </c>
      <c r="B48" s="376"/>
      <c r="C48" s="368"/>
      <c r="D48" s="372"/>
      <c r="E48" s="368"/>
    </row>
    <row r="49" spans="1:5" ht="20.100000000000001" customHeight="1" x14ac:dyDescent="0.2">
      <c r="A49" s="308" t="s">
        <v>194</v>
      </c>
      <c r="B49" s="376"/>
      <c r="C49" s="368"/>
      <c r="D49" s="372"/>
      <c r="E49" s="368"/>
    </row>
    <row r="50" spans="1:5" ht="20.100000000000001" customHeight="1" x14ac:dyDescent="0.2">
      <c r="A50" s="308" t="s">
        <v>195</v>
      </c>
      <c r="B50" s="376"/>
      <c r="C50" s="368"/>
      <c r="D50" s="372"/>
      <c r="E50" s="368"/>
    </row>
    <row r="51" spans="1:5" ht="20.100000000000001" customHeight="1" thickBot="1" x14ac:dyDescent="0.25">
      <c r="A51" s="346" t="s">
        <v>196</v>
      </c>
      <c r="B51" s="377"/>
      <c r="C51" s="369"/>
      <c r="D51" s="373"/>
      <c r="E51" s="369"/>
    </row>
    <row r="52" spans="1:5" ht="21" customHeight="1" thickBot="1" x14ac:dyDescent="0.25">
      <c r="A52" s="347" t="s">
        <v>234</v>
      </c>
      <c r="B52" s="379">
        <f>SUM(B40:B51)</f>
        <v>0</v>
      </c>
      <c r="C52" s="380">
        <f>SUM(C40:C51)</f>
        <v>0</v>
      </c>
      <c r="D52" s="381">
        <f>SUM(D40:D51)</f>
        <v>0</v>
      </c>
      <c r="E52" s="380">
        <f>SUM(E40:E51)</f>
        <v>0</v>
      </c>
    </row>
    <row r="53" spans="1:5" ht="37.5" customHeight="1" x14ac:dyDescent="0.2">
      <c r="A53" s="475" t="s">
        <v>258</v>
      </c>
      <c r="B53" s="476"/>
      <c r="C53" s="476"/>
      <c r="D53" s="476"/>
      <c r="E53" s="476"/>
    </row>
    <row r="54" spans="1:5" ht="43.5" customHeight="1" x14ac:dyDescent="0.2">
      <c r="A54" s="475" t="s">
        <v>259</v>
      </c>
      <c r="B54" s="476"/>
      <c r="C54" s="476"/>
      <c r="D54" s="476"/>
      <c r="E54" s="476"/>
    </row>
    <row r="56" spans="1:5" ht="13.5" thickBot="1" x14ac:dyDescent="0.25">
      <c r="A56" s="2" t="s">
        <v>233</v>
      </c>
    </row>
    <row r="57" spans="1:5" ht="71.25" customHeight="1" thickBot="1" x14ac:dyDescent="0.25">
      <c r="A57" s="477"/>
      <c r="B57" s="478"/>
      <c r="C57" s="478"/>
      <c r="D57" s="478"/>
      <c r="E57" s="479"/>
    </row>
    <row r="59" spans="1:5" ht="19.5" customHeight="1" x14ac:dyDescent="0.2"/>
    <row r="60" spans="1:5" ht="19.5" customHeight="1" x14ac:dyDescent="0.25">
      <c r="A60" s="355" t="s">
        <v>239</v>
      </c>
      <c r="B60" s="356"/>
    </row>
    <row r="61" spans="1:5" ht="20.100000000000001" customHeight="1" x14ac:dyDescent="0.25">
      <c r="B61" s="480" t="s">
        <v>230</v>
      </c>
      <c r="C61" s="424"/>
      <c r="D61" s="382">
        <v>0</v>
      </c>
    </row>
    <row r="62" spans="1:5" ht="20.100000000000001" customHeight="1" x14ac:dyDescent="0.25">
      <c r="B62" s="480" t="s">
        <v>183</v>
      </c>
      <c r="C62" s="424"/>
      <c r="D62" s="382">
        <v>0</v>
      </c>
    </row>
    <row r="63" spans="1:5" ht="20.100000000000001" customHeight="1" x14ac:dyDescent="0.25">
      <c r="B63" s="480" t="s">
        <v>184</v>
      </c>
      <c r="C63" s="424"/>
      <c r="D63" s="382">
        <v>0</v>
      </c>
    </row>
    <row r="67" spans="2:6" ht="17.100000000000001" customHeight="1" x14ac:dyDescent="0.2">
      <c r="B67" s="82" t="s">
        <v>109</v>
      </c>
      <c r="C67" s="472">
        <f ca="1">'Popis SÚ a nákl.účtů'!B146</f>
        <v>46119</v>
      </c>
      <c r="D67" s="473"/>
      <c r="E67" s="309" t="s">
        <v>256</v>
      </c>
      <c r="F67" s="81"/>
    </row>
    <row r="68" spans="2:6" ht="17.100000000000001" customHeight="1" x14ac:dyDescent="0.2">
      <c r="B68" s="82" t="s">
        <v>86</v>
      </c>
      <c r="C68" s="474">
        <f>'Popis SÚ a nákl.účtů'!B147</f>
        <v>0</v>
      </c>
      <c r="D68" s="473"/>
      <c r="E68" s="58"/>
    </row>
    <row r="69" spans="2:6" ht="17.100000000000001" customHeight="1" x14ac:dyDescent="0.2">
      <c r="B69" s="82" t="s">
        <v>88</v>
      </c>
      <c r="C69" s="474">
        <f>'Popis SÚ a nákl.účtů'!B148</f>
        <v>0</v>
      </c>
      <c r="D69" s="473"/>
      <c r="E69" s="58"/>
    </row>
    <row r="70" spans="2:6" ht="16.5" customHeight="1" x14ac:dyDescent="0.2">
      <c r="B70" s="82" t="s">
        <v>89</v>
      </c>
      <c r="C70" s="474">
        <f>'Popis SÚ a nákl.účtů'!B149</f>
        <v>0</v>
      </c>
      <c r="D70" s="473"/>
      <c r="E70" s="309" t="s">
        <v>256</v>
      </c>
      <c r="F70" s="81"/>
    </row>
    <row r="71" spans="2:6" ht="18.75" customHeight="1" x14ac:dyDescent="0.2"/>
  </sheetData>
  <mergeCells count="25">
    <mergeCell ref="B11:C11"/>
    <mergeCell ref="D11:E11"/>
    <mergeCell ref="A30:E30"/>
    <mergeCell ref="B62:C62"/>
    <mergeCell ref="A1:F1"/>
    <mergeCell ref="B3:F3"/>
    <mergeCell ref="B7:C7"/>
    <mergeCell ref="B8:C8"/>
    <mergeCell ref="B9:C9"/>
    <mergeCell ref="A26:E26"/>
    <mergeCell ref="A27:E27"/>
    <mergeCell ref="D38:E38"/>
    <mergeCell ref="B35:C35"/>
    <mergeCell ref="B36:C36"/>
    <mergeCell ref="B38:C38"/>
    <mergeCell ref="B34:C34"/>
    <mergeCell ref="C70:D70"/>
    <mergeCell ref="A53:E53"/>
    <mergeCell ref="A57:E57"/>
    <mergeCell ref="C67:D67"/>
    <mergeCell ref="C68:D68"/>
    <mergeCell ref="C69:D69"/>
    <mergeCell ref="A54:E54"/>
    <mergeCell ref="B61:C61"/>
    <mergeCell ref="B63:C63"/>
  </mergeCells>
  <phoneticPr fontId="2" type="noConversion"/>
  <printOptions horizontalCentered="1"/>
  <pageMargins left="0.31496062992125984" right="0.31496062992125984" top="0.39370078740157483" bottom="0.39370078740157483" header="0.31496062992125984" footer="0.31496062992125984"/>
  <pageSetup paperSize="9" scale="94" orientation="portrait" r:id="rId1"/>
  <rowBreaks count="1" manualBreakCount="1">
    <brk id="3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Popis SÚ a nákl.účtů</vt:lpstr>
      <vt:lpstr>Transfery</vt:lpstr>
      <vt:lpstr>Transferové odpisy</vt:lpstr>
      <vt:lpstr>Rozdělení VH</vt:lpstr>
      <vt:lpstr>022 Soubory majetku</vt:lpstr>
      <vt:lpstr>Energie</vt:lpstr>
      <vt:lpstr>'Transferové odpisy'!Názvy_tisku</vt:lpstr>
      <vt:lpstr>Transfery!Názvy_tisku</vt:lpstr>
      <vt:lpstr>Energie!Oblast_tisku</vt:lpstr>
      <vt:lpstr>'Popis SÚ a nákl.účtů'!Oblast_tisku</vt:lpstr>
      <vt:lpstr>Transfery!Oblast_tisku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machovap</dc:creator>
  <cp:lastModifiedBy>Trpkošová Eva</cp:lastModifiedBy>
  <cp:lastPrinted>2026-04-07T09:22:38Z</cp:lastPrinted>
  <dcterms:created xsi:type="dcterms:W3CDTF">2011-11-14T09:06:15Z</dcterms:created>
  <dcterms:modified xsi:type="dcterms:W3CDTF">2026-04-07T09:22:45Z</dcterms:modified>
</cp:coreProperties>
</file>