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T:\ODDĚLENÍ FINANCOVÁNÍ NEPŘÍMÝCH NÁKLADŮ\UCTARNA\EDULK\2026\"/>
    </mc:Choice>
  </mc:AlternateContent>
  <xr:revisionPtr revIDLastSave="0" documentId="13_ncr:1_{2DBCEEC6-6010-418C-A980-BE17C8514F19}" xr6:coauthVersionLast="47" xr6:coauthVersionMax="47" xr10:uidLastSave="{00000000-0000-0000-0000-000000000000}"/>
  <bookViews>
    <workbookView xWindow="-120" yWindow="-120" windowWidth="29040" windowHeight="15840" tabRatio="742" xr2:uid="{00000000-000D-0000-FFFF-FFFF00000000}"/>
  </bookViews>
  <sheets>
    <sheet name="Popis SÚ a nákl.účtů" sheetId="1" r:id="rId1"/>
    <sheet name="Transfery" sheetId="2" r:id="rId2"/>
    <sheet name="Transferové odpisy" sheetId="30" r:id="rId3"/>
    <sheet name="Rozdělení HV" sheetId="10" r:id="rId4"/>
  </sheets>
  <definedNames>
    <definedName name="_xlnm.Print_Titles" localSheetId="2">'Transferové odpisy'!$4:$5</definedName>
    <definedName name="_xlnm.Print_Titles" localSheetId="1">Transfery!$4:$5</definedName>
    <definedName name="_xlnm.Print_Area" localSheetId="0">'Popis SÚ a nákl.účtů'!$A$1:$D$173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4" i="1" l="1"/>
  <c r="B115" i="1"/>
  <c r="B161" i="1"/>
  <c r="D7" i="1"/>
  <c r="D13" i="1"/>
  <c r="D14" i="1"/>
  <c r="D15" i="1"/>
  <c r="D16" i="1"/>
  <c r="D17" i="1"/>
  <c r="D36" i="1"/>
  <c r="D79" i="1"/>
  <c r="D97" i="1"/>
  <c r="D115" i="1"/>
  <c r="D134" i="1"/>
  <c r="D138" i="1"/>
  <c r="D139" i="1"/>
  <c r="D140" i="1"/>
  <c r="D141" i="1"/>
  <c r="D149" i="1"/>
  <c r="D151" i="1"/>
  <c r="B124" i="1"/>
  <c r="C11" i="10"/>
  <c r="C44" i="1" l="1"/>
  <c r="B160" i="1" l="1"/>
  <c r="B163" i="1"/>
  <c r="I44" i="2" l="1"/>
  <c r="D44" i="2"/>
  <c r="E44" i="2"/>
  <c r="F44" i="2"/>
  <c r="G44" i="2"/>
  <c r="H44" i="2"/>
  <c r="C44" i="2"/>
  <c r="M44" i="2"/>
  <c r="C47" i="2" l="1"/>
  <c r="J1" i="30"/>
  <c r="C2" i="30"/>
  <c r="E32" i="30"/>
  <c r="E31" i="30"/>
  <c r="E30" i="30"/>
  <c r="I26" i="30" l="1"/>
  <c r="B152" i="1" s="1"/>
  <c r="D152" i="1" s="1"/>
  <c r="H26" i="30"/>
  <c r="K42" i="2" s="1"/>
  <c r="K44" i="2" s="1"/>
  <c r="G26" i="30"/>
  <c r="E26" i="30"/>
  <c r="D26" i="30"/>
  <c r="C26" i="30"/>
  <c r="J25" i="30"/>
  <c r="J24" i="30"/>
  <c r="J23" i="30"/>
  <c r="J22" i="30"/>
  <c r="J21" i="30"/>
  <c r="J20" i="30"/>
  <c r="J19" i="30"/>
  <c r="J18" i="30"/>
  <c r="F26" i="30"/>
  <c r="L41" i="2" s="1"/>
  <c r="J17" i="30"/>
  <c r="J16" i="30"/>
  <c r="J15" i="30"/>
  <c r="J14" i="30"/>
  <c r="J13" i="30"/>
  <c r="J12" i="30"/>
  <c r="J11" i="30"/>
  <c r="J10" i="30"/>
  <c r="J9" i="30"/>
  <c r="J8" i="30"/>
  <c r="J7" i="30"/>
  <c r="J6" i="30"/>
  <c r="B159" i="1"/>
  <c r="B164" i="1" s="1"/>
  <c r="C142" i="1"/>
  <c r="B142" i="1"/>
  <c r="L40" i="2" l="1"/>
  <c r="L44" i="2" s="1"/>
  <c r="J26" i="30"/>
  <c r="B150" i="1"/>
  <c r="B97" i="1"/>
  <c r="B79" i="1"/>
  <c r="B166" i="1"/>
  <c r="C22" i="10"/>
  <c r="C24" i="10" s="1"/>
  <c r="E22" i="1"/>
  <c r="J48" i="2"/>
  <c r="C30" i="1"/>
  <c r="C31" i="1"/>
  <c r="C35" i="1"/>
  <c r="C30" i="10"/>
  <c r="C29" i="10"/>
  <c r="C28" i="10"/>
  <c r="J50" i="2"/>
  <c r="J49" i="2"/>
  <c r="E2" i="10"/>
  <c r="J1" i="2"/>
  <c r="B122" i="1"/>
  <c r="C37" i="1"/>
  <c r="C29" i="1"/>
  <c r="B3" i="10"/>
  <c r="D2" i="2"/>
  <c r="B49" i="1"/>
  <c r="C50" i="2" l="1"/>
  <c r="J42" i="2"/>
  <c r="E29" i="30"/>
  <c r="C48" i="2"/>
  <c r="B60" i="1" s="1"/>
  <c r="B59" i="1" s="1"/>
  <c r="C28" i="1"/>
  <c r="B121" i="1"/>
  <c r="C27" i="10"/>
  <c r="J47" i="2"/>
  <c r="J44" i="2" l="1"/>
  <c r="C4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Vitova Jarmila</author>
    <author>Machová Pavla</author>
    <author>Pavla</author>
  </authors>
  <commentList>
    <comment ref="D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d</t>
        </r>
        <r>
          <rPr>
            <sz val="9"/>
            <color indexed="81"/>
            <rFont val="Tahoma"/>
            <family val="2"/>
            <charset val="238"/>
          </rPr>
          <t>oplňte dle číselníku škol</t>
        </r>
      </text>
    </comment>
    <comment ref="D137" authorId="1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Celkové náklady budov, kdyby se budovy nepronajímaly či jina nevyužívaly.
Minimálně ve výši součtu hlavní a doplňkové činnosti.
Pokud máte přefakturaci přes účt.sk.3, pak přičíst k vykázaným nákladům</t>
        </r>
      </text>
    </comment>
    <comment ref="C154" authorId="2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 xml:space="preserve">Výnosy z prodej drobného majetku nejsou příjmeme fondu investic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Vitova Jarmila</author>
    <author>machovap</author>
    <author>Pavla</author>
  </authors>
  <commentList>
    <comment ref="J1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d</t>
        </r>
        <r>
          <rPr>
            <sz val="9"/>
            <color indexed="81"/>
            <rFont val="Tahoma"/>
            <family val="2"/>
            <charset val="238"/>
          </rPr>
          <t>oplňte dle číselníku škol</t>
        </r>
      </text>
    </comment>
    <comment ref="E5" authorId="1" shapeId="0" xr:uid="{00000000-0006-0000-0100-000002000000}">
      <text>
        <r>
          <rPr>
            <b/>
            <sz val="8"/>
            <color indexed="81"/>
            <rFont val="Tahoma"/>
            <family val="2"/>
            <charset val="238"/>
          </rPr>
          <t>machovap:</t>
        </r>
        <r>
          <rPr>
            <sz val="8"/>
            <color indexed="81"/>
            <rFont val="Tahoma"/>
            <family val="2"/>
            <charset val="238"/>
          </rPr>
          <t xml:space="preserve">
241/374
</t>
        </r>
      </text>
    </comment>
    <comment ref="F5" authorId="1" shapeId="0" xr:uid="{00000000-0006-0000-0100-000003000000}">
      <text>
        <r>
          <rPr>
            <b/>
            <sz val="8"/>
            <color indexed="81"/>
            <rFont val="Tahoma"/>
            <family val="2"/>
            <charset val="238"/>
          </rPr>
          <t>machovap:</t>
        </r>
        <r>
          <rPr>
            <sz val="8"/>
            <color indexed="81"/>
            <rFont val="Tahoma"/>
            <family val="2"/>
            <charset val="238"/>
          </rPr>
          <t xml:space="preserve">
374/348
</t>
        </r>
      </text>
    </comment>
    <comment ref="H5" authorId="1" shapeId="0" xr:uid="{00000000-0006-0000-0100-000004000000}">
      <text>
        <r>
          <rPr>
            <b/>
            <sz val="8"/>
            <color indexed="81"/>
            <rFont val="Tahoma"/>
            <family val="2"/>
            <charset val="238"/>
          </rPr>
          <t>machovap:</t>
        </r>
        <r>
          <rPr>
            <sz val="8"/>
            <color indexed="81"/>
            <rFont val="Tahoma"/>
            <family val="2"/>
            <charset val="238"/>
          </rPr>
          <t xml:space="preserve">
388/972</t>
        </r>
      </text>
    </comment>
    <comment ref="I5" authorId="1" shapeId="0" xr:uid="{00000000-0006-0000-0100-000005000000}">
      <text>
        <r>
          <rPr>
            <b/>
            <sz val="8"/>
            <color indexed="81"/>
            <rFont val="Tahoma"/>
            <family val="2"/>
            <charset val="238"/>
          </rPr>
          <t>machovap:</t>
        </r>
        <r>
          <rPr>
            <sz val="8"/>
            <color indexed="81"/>
            <rFont val="Tahoma"/>
            <family val="2"/>
            <charset val="238"/>
          </rPr>
          <t xml:space="preserve">
348/388</t>
        </r>
      </text>
    </comment>
    <comment ref="J5" authorId="1" shapeId="0" xr:uid="{00000000-0006-0000-0100-000006000000}">
      <text>
        <r>
          <rPr>
            <b/>
            <sz val="8"/>
            <color indexed="81"/>
            <rFont val="Tahoma"/>
            <family val="2"/>
            <charset val="238"/>
          </rPr>
          <t>machovap:</t>
        </r>
        <r>
          <rPr>
            <sz val="8"/>
            <color indexed="81"/>
            <rFont val="Tahoma"/>
            <family val="2"/>
            <charset val="238"/>
          </rPr>
          <t xml:space="preserve">
dotace zaslané krajským úřadem nebo městem nebo obcí
</t>
        </r>
      </text>
    </comment>
    <comment ref="L40" authorId="2" shapeId="0" xr:uid="{00000000-0006-0000-0100-000007000000}">
      <text>
        <r>
          <rPr>
            <sz val="9"/>
            <color indexed="81"/>
            <rFont val="Tahoma"/>
            <family val="2"/>
            <charset val="238"/>
          </rPr>
          <t>viz nový list Transferové odpisy - přenos zbývající části nerozpuštěných transferů</t>
        </r>
      </text>
    </comment>
    <comment ref="K42" authorId="2" shapeId="0" xr:uid="{00000000-0006-0000-0100-000008000000}">
      <text>
        <r>
          <rPr>
            <b/>
            <sz val="9"/>
            <color indexed="81"/>
            <rFont val="Tahoma"/>
            <family val="2"/>
            <charset val="238"/>
          </rPr>
          <t>viz list Transferové odpisy - přenos z nového listu
672 = 403 MD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Pavla</author>
  </authors>
  <commentList>
    <comment ref="F5" authorId="0" shapeId="0" xr:uid="{00000000-0006-0000-0200-000001000000}">
      <text>
        <r>
          <rPr>
            <sz val="9"/>
            <color indexed="81"/>
            <rFont val="Tahoma"/>
            <family val="2"/>
            <charset val="238"/>
          </rPr>
          <t xml:space="preserve">Znovu opsat hodnotu ze sloupce "D", když bylo zařazeno až v roce 2019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Vitova Jarmila</author>
    <author>Machova Pavla</author>
  </authors>
  <commentList>
    <comment ref="B3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doplňte celý název p.o. dle zřizovací listiny</t>
        </r>
      </text>
    </comment>
    <comment ref="C7" authorId="0" shapeId="0" xr:uid="{00000000-0006-0000-0300-000002000000}">
      <text>
        <r>
          <rPr>
            <sz val="10"/>
            <color indexed="81"/>
            <rFont val="Tahoma"/>
            <family val="2"/>
            <charset val="238"/>
          </rPr>
          <t>kontrola na výkaz zisků a ztrát, doplťe</t>
        </r>
      </text>
    </comment>
    <comment ref="A9" authorId="0" shapeId="0" xr:uid="{00000000-0006-0000-0300-000003000000}">
      <text>
        <r>
          <rPr>
            <sz val="9"/>
            <color indexed="81"/>
            <rFont val="Tahoma"/>
            <family val="2"/>
            <charset val="238"/>
          </rPr>
          <t xml:space="preserve">povinně okomentujte v případě zisku i ztráty
</t>
        </r>
      </text>
    </comment>
    <comment ref="C11" authorId="0" shapeId="0" xr:uid="{00000000-0006-0000-0300-000004000000}">
      <text>
        <r>
          <rPr>
            <sz val="10"/>
            <color indexed="81"/>
            <rFont val="Tahoma"/>
            <family val="2"/>
            <charset val="238"/>
          </rPr>
          <t>kontrola na výkaz zisků a ztrát, doplňte</t>
        </r>
      </text>
    </comment>
    <comment ref="A20" authorId="1" shapeId="0" xr:uid="{00000000-0006-0000-0300-000005000000}">
      <text>
        <r>
          <rPr>
            <sz val="9"/>
            <color indexed="81"/>
            <rFont val="Tahoma"/>
            <family val="2"/>
            <charset val="238"/>
          </rPr>
          <t>povinně okomentujte v případě zisku i ztráty</t>
        </r>
      </text>
    </comment>
    <comment ref="C22" authorId="0" shapeId="0" xr:uid="{00000000-0006-0000-0300-000006000000}">
      <text>
        <r>
          <rPr>
            <sz val="8"/>
            <color indexed="81"/>
            <rFont val="Tahoma"/>
            <family val="2"/>
            <charset val="238"/>
          </rPr>
          <t>výkaz zisků a ztrát…..hlavní+doplňková činnost - částku nepřepisujte, přepočte se  automaticky</t>
        </r>
      </text>
    </comment>
    <comment ref="C23" authorId="0" shapeId="0" xr:uid="{00000000-0006-0000-0300-000007000000}">
      <text>
        <r>
          <rPr>
            <sz val="8"/>
            <color indexed="81"/>
            <rFont val="Tahoma"/>
            <family val="2"/>
            <charset val="238"/>
          </rPr>
          <t xml:space="preserve">výkaz zisků a ztrát …..hl.+ doplňk. činnost, účet 493 Výsledek hospodaření běžného účetního období
</t>
        </r>
      </text>
    </comment>
    <comment ref="C24" authorId="0" shapeId="0" xr:uid="{00000000-0006-0000-0300-000008000000}">
      <text>
        <r>
          <rPr>
            <sz val="8"/>
            <color indexed="81"/>
            <rFont val="Tahoma"/>
            <family val="2"/>
            <charset val="238"/>
          </rPr>
          <t>kontrola na rozvahu, účet 493
- nepřepisujte, automaticky se přepočte</t>
        </r>
      </text>
    </comment>
  </commentList>
</comments>
</file>

<file path=xl/sharedStrings.xml><?xml version="1.0" encoding="utf-8"?>
<sst xmlns="http://schemas.openxmlformats.org/spreadsheetml/2006/main" count="547" uniqueCount="253">
  <si>
    <t>021 - Stavby</t>
  </si>
  <si>
    <t>031 - Pozemky</t>
  </si>
  <si>
    <t>032 - Kulturní předměty</t>
  </si>
  <si>
    <t>241 - provozní účet</t>
  </si>
  <si>
    <t>241 - krytí RF</t>
  </si>
  <si>
    <t>241 - krytí IF</t>
  </si>
  <si>
    <t>241 - krytí FO</t>
  </si>
  <si>
    <t>Celkem 241</t>
  </si>
  <si>
    <t>Měna v Kč</t>
  </si>
  <si>
    <t>Měna v Eur</t>
  </si>
  <si>
    <t>243 - FKSP</t>
  </si>
  <si>
    <t>261 - Pokladna EU</t>
  </si>
  <si>
    <t>Stav k datu závěrky</t>
  </si>
  <si>
    <t>Poznámky: např.druh cenin</t>
  </si>
  <si>
    <t>Celkem</t>
  </si>
  <si>
    <t>314 - Krátkodobé pokytnuté zálohy</t>
  </si>
  <si>
    <t>Částka</t>
  </si>
  <si>
    <t>Časové rozlišení:</t>
  </si>
  <si>
    <t>381 - NPO</t>
  </si>
  <si>
    <t>383 - Výdaje PO</t>
  </si>
  <si>
    <t>385 - Příjmy PO</t>
  </si>
  <si>
    <t>388 - Dohad.účty aktivní</t>
  </si>
  <si>
    <t>částka</t>
  </si>
  <si>
    <t>Popis operace</t>
  </si>
  <si>
    <t>389 - Dohad.účty pasivní</t>
  </si>
  <si>
    <t>- ostatní *</t>
  </si>
  <si>
    <t>*</t>
  </si>
  <si>
    <t>Pohledávky a závazky z dotací</t>
  </si>
  <si>
    <t>347 - Závazky za SR</t>
  </si>
  <si>
    <t>349 - Závazky za ÚSC</t>
  </si>
  <si>
    <t>346 - Pohledávky za SR</t>
  </si>
  <si>
    <t>348 - Pohledávky za ÚSC</t>
  </si>
  <si>
    <t>Fondy:</t>
  </si>
  <si>
    <t>411 - Fond odměn</t>
  </si>
  <si>
    <t>Příděl do fondu z HV</t>
  </si>
  <si>
    <t>Krytí peněžními prostředky</t>
  </si>
  <si>
    <t>241 - běžný účet</t>
  </si>
  <si>
    <t>261 - pokladna</t>
  </si>
  <si>
    <t>311 - pohledávky</t>
  </si>
  <si>
    <t>Celkem krytí FO</t>
  </si>
  <si>
    <t>243 - účet FKSP</t>
  </si>
  <si>
    <t>321 - závazky</t>
  </si>
  <si>
    <t>Celkem krytí FKSP</t>
  </si>
  <si>
    <t>Úhrada sankcí</t>
  </si>
  <si>
    <t>Dary peněžní a příspěvky</t>
  </si>
  <si>
    <t>Celkem krytí RF</t>
  </si>
  <si>
    <t>Čerpání - mzdy</t>
  </si>
  <si>
    <t>244 - *</t>
  </si>
  <si>
    <t>245 - *</t>
  </si>
  <si>
    <t>262 - Peníze na cestě</t>
  </si>
  <si>
    <t>Převod z RF</t>
  </si>
  <si>
    <t>Odpisy majetku</t>
  </si>
  <si>
    <t>Ostatní tvorba</t>
  </si>
  <si>
    <t xml:space="preserve">Opravy a údržba </t>
  </si>
  <si>
    <t>Rekonstrukce a modernizace</t>
  </si>
  <si>
    <t>Pořízení dl.majetku</t>
  </si>
  <si>
    <t>Dohady</t>
  </si>
  <si>
    <t>Výnosy z nároků na dotace</t>
  </si>
  <si>
    <t>X</t>
  </si>
  <si>
    <t>384 - Výnosy PO</t>
  </si>
  <si>
    <t xml:space="preserve">Vysvětlivky: </t>
  </si>
  <si>
    <t>X        zde se žádný záznam neprovádí</t>
  </si>
  <si>
    <t>551 Odpisy:</t>
  </si>
  <si>
    <t>Mimořádný odpis</t>
  </si>
  <si>
    <t>502 Energie:</t>
  </si>
  <si>
    <t xml:space="preserve"> </t>
  </si>
  <si>
    <t>Název projektu, UZ (každá jednotl. dotace=řádek)</t>
  </si>
  <si>
    <t>672 Dotace a transfery</t>
  </si>
  <si>
    <t>374 + 472</t>
  </si>
  <si>
    <t>Zálohy</t>
  </si>
  <si>
    <t>Konečný zůstatek účtů</t>
  </si>
  <si>
    <t>241 - BÚ-nepřevedený podíl</t>
  </si>
  <si>
    <t>Celkem krytí IF</t>
  </si>
  <si>
    <t>- dotace celkem(transfery)</t>
  </si>
  <si>
    <t>Název příspěv.organizace:</t>
  </si>
  <si>
    <t>* dopište popis položky</t>
  </si>
  <si>
    <t>RF SÚ 413</t>
  </si>
  <si>
    <t>RF SÚ 414</t>
  </si>
  <si>
    <t>Fond odměn</t>
  </si>
  <si>
    <t>z toho: elektřina</t>
  </si>
  <si>
    <t>z toho: plyn</t>
  </si>
  <si>
    <t>z toho: ostatní</t>
  </si>
  <si>
    <t xml:space="preserve">241 - běžný účet </t>
  </si>
  <si>
    <t>Pořizovací cena</t>
  </si>
  <si>
    <t>Oprávky</t>
  </si>
  <si>
    <t>Zůstatková cena</t>
  </si>
  <si>
    <t xml:space="preserve">X </t>
  </si>
  <si>
    <t>Doplnění při změně SÚ 021, 031, 032 - pokud stav svěřeného majetku dle ZL v Kč není roven účetnímu stavu v Kč</t>
  </si>
  <si>
    <t>Datum změny + číslo SÚ</t>
  </si>
  <si>
    <t>Částka v Kč</t>
  </si>
  <si>
    <t xml:space="preserve">Popis navýšení (+Kč) nebo ponížení (-Kč) stavu svěř. majetku </t>
  </si>
  <si>
    <t>Hlavní činnost</t>
  </si>
  <si>
    <t>Doplňková činnost</t>
  </si>
  <si>
    <t>Pravidelný roční odpis dle schv. odpisového plánu</t>
  </si>
  <si>
    <t>účtování podle ČÚS 704 bod 5.5.</t>
  </si>
  <si>
    <t>Výkazy</t>
  </si>
  <si>
    <t>podpis:</t>
  </si>
  <si>
    <t>241 - krytí FKSP (nepřevedený podíl na SÚ 243)</t>
  </si>
  <si>
    <t>viz samostatný list "Transfery"</t>
  </si>
  <si>
    <t>Nařízený odvod na investice</t>
  </si>
  <si>
    <t>Odvod do rozpočtu zřizovatele z odpisů</t>
  </si>
  <si>
    <t>Sestavil:</t>
  </si>
  <si>
    <t>……………………...…..</t>
  </si>
  <si>
    <t>Telefon:</t>
  </si>
  <si>
    <t>Ředitel organizace:</t>
  </si>
  <si>
    <t xml:space="preserve">*        doplňte další dotace - název a UZ dotač. prostředků </t>
  </si>
  <si>
    <t>D 403 - Pořízený investiční majetek = pořizovací cena</t>
  </si>
  <si>
    <t>Ostatní příjem*</t>
  </si>
  <si>
    <t>Název příspěvkové organizace:</t>
  </si>
  <si>
    <t xml:space="preserve">VH z hlavní činnosti </t>
  </si>
  <si>
    <t>……………………………….</t>
  </si>
  <si>
    <t>….. před zdaněním</t>
  </si>
  <si>
    <t xml:space="preserve">Komentář ke vzniku VH </t>
  </si>
  <si>
    <t>VH z doplňkové činnosti</t>
  </si>
  <si>
    <t>Komentář ke vzniku HV</t>
  </si>
  <si>
    <t xml:space="preserve">Daň z příjmu právnických osob </t>
  </si>
  <si>
    <t>Příloha ke Zřizovací listině č. 1</t>
  </si>
  <si>
    <t>Stavby</t>
  </si>
  <si>
    <t>Pozemky a trvalé porosty</t>
  </si>
  <si>
    <t>Kulturní předměty</t>
  </si>
  <si>
    <t xml:space="preserve">platná ze dne: </t>
  </si>
  <si>
    <t xml:space="preserve">Bankovní účty: </t>
  </si>
  <si>
    <t>261 - Pokladna CZK</t>
  </si>
  <si>
    <t>261 - Pokladna cizí měny</t>
  </si>
  <si>
    <t>x</t>
  </si>
  <si>
    <t>Dlouhodobý majetek SVĚŘENÝ (hodnoty z účetní závěrky):</t>
  </si>
  <si>
    <t>z toho transferové odpisy 403 MD</t>
  </si>
  <si>
    <t>645 Výnosy z prodeje DNM</t>
  </si>
  <si>
    <t xml:space="preserve">646 Výnosy z prodeje DHM </t>
  </si>
  <si>
    <t xml:space="preserve">Kontr. číslo </t>
  </si>
  <si>
    <t>=0  SPRÁVNĚ</t>
  </si>
  <si>
    <t>z toho okruhy doplň. činnosti dle Zřizovací listiny:</t>
  </si>
  <si>
    <t>Datum sestavení:</t>
  </si>
  <si>
    <t>……………………………</t>
  </si>
  <si>
    <t xml:space="preserve"> obrat MD 403 - Odpisy IM z dotace EU    </t>
  </si>
  <si>
    <t>Zúčtované dohady/MZ         (obrat D 388)</t>
  </si>
  <si>
    <t>Kapitola rozpočtu KÚ</t>
  </si>
  <si>
    <t>Provozní příspěvek - odpisy</t>
  </si>
  <si>
    <t>261 - Pokladna FKSP</t>
  </si>
  <si>
    <t>035 - DNM určený k prodeji</t>
  </si>
  <si>
    <t>036 - DHM určený k prodeji</t>
  </si>
  <si>
    <t>407 - Jiné oceňovací rozdíly</t>
  </si>
  <si>
    <t>strana MD kladné číslo, strana D záporné číslo</t>
  </si>
  <si>
    <t xml:space="preserve">Provozní příspěvek - provoz </t>
  </si>
  <si>
    <t>* dopište popis položky dle účelu</t>
  </si>
  <si>
    <t>91204                 Neinv.</t>
  </si>
  <si>
    <t>91304     Neinv.</t>
  </si>
  <si>
    <t>91204 Invest.</t>
  </si>
  <si>
    <t>Zdroj pořízení majetku</t>
  </si>
  <si>
    <r>
      <t xml:space="preserve">241 - </t>
    </r>
    <r>
      <rPr>
        <sz val="10"/>
        <color indexed="10"/>
        <rFont val="Arial"/>
        <family val="2"/>
        <charset val="238"/>
      </rPr>
      <t>*</t>
    </r>
  </si>
  <si>
    <t>buňka nemá náplň</t>
  </si>
  <si>
    <t>samovyplňovací buňka</t>
  </si>
  <si>
    <t>dopsat text</t>
  </si>
  <si>
    <t>33353 Přímé náklady na vzdělávání</t>
  </si>
  <si>
    <t>Ostatní jinde neuvedené</t>
  </si>
  <si>
    <t>416 - fond investic</t>
  </si>
  <si>
    <t>Fond investic</t>
  </si>
  <si>
    <t>Ostatní příjmy</t>
  </si>
  <si>
    <t>Peněžní dary do fondu</t>
  </si>
  <si>
    <t>Závodní stravování vlastní i cizí</t>
  </si>
  <si>
    <t>Poskytnuté stravenky</t>
  </si>
  <si>
    <t>Rekreace</t>
  </si>
  <si>
    <t>Kultura, tělovýchova a sport</t>
  </si>
  <si>
    <t>Sociální výpomoci a půjčky</t>
  </si>
  <si>
    <t>Poskytnuté peněžní dary</t>
  </si>
  <si>
    <t>Poskytnuté nepeněžní dary</t>
  </si>
  <si>
    <t>Ostatní čerpání</t>
  </si>
  <si>
    <t>Čerpání účelových darů</t>
  </si>
  <si>
    <t>Odvody k čerpání fondu odměn</t>
  </si>
  <si>
    <t>Čerpání daňové úspory</t>
  </si>
  <si>
    <t>Vysvětlení nekrytí fondu či nesouladu finančního krytí s fondem:</t>
  </si>
  <si>
    <t>Výnosy z prodeje dl. hm. majetku</t>
  </si>
  <si>
    <t xml:space="preserve">Investiční dary a příspěvky </t>
  </si>
  <si>
    <t>Elektrická energie</t>
  </si>
  <si>
    <t>Plyn</t>
  </si>
  <si>
    <t>Pára, jiná topná energie</t>
  </si>
  <si>
    <t>Ostatní - vodné, stočné, srážková voda atd.</t>
  </si>
  <si>
    <t>Hrazené z hl. činnosti z ost. zdrojů a projektů</t>
  </si>
  <si>
    <t>Data z majetkové karty</t>
  </si>
  <si>
    <t>Zbývající část nerozpuštěného transferu = konečný stav účtu 403</t>
  </si>
  <si>
    <t>Pořizovací cena majetku</t>
  </si>
  <si>
    <t>Výše investičního transferu  při pořízení</t>
  </si>
  <si>
    <t xml:space="preserve">Transferové odpisy rozpuštěné u zřizovatele či pův. vlastníka </t>
  </si>
  <si>
    <t>Transferové odpisy  celkem</t>
  </si>
  <si>
    <t>přenos přírůstků 403 z listu TRANSFEROVÉ ODPISY</t>
  </si>
  <si>
    <t>přenos odpisů 403 z listu TRANSFEROVÉ ODPISY</t>
  </si>
  <si>
    <t>číslo org.: 14xx</t>
  </si>
  <si>
    <t>Nákup dlouhodobého majetku</t>
  </si>
  <si>
    <t>Spolupráce ČR - Sasko 2020 - podíl EU</t>
  </si>
  <si>
    <t>Firmičky - Česko-Polsko - podíl EU</t>
  </si>
  <si>
    <t>33354 Přímé nákl.– sport. gymnázia</t>
  </si>
  <si>
    <t>170533093 Podpora škol se znevýhod. žáky</t>
  </si>
  <si>
    <t>Provozní příspěvek - elektřina</t>
  </si>
  <si>
    <t>Provozní příspěvek - plyn</t>
  </si>
  <si>
    <t>Provozní příspěvek - pára</t>
  </si>
  <si>
    <t>33351 Provázející učitelé ve školách</t>
  </si>
  <si>
    <t>143x33092 OP JAK</t>
  </si>
  <si>
    <t>Celkové náklady budovy včetně přefakturací  zálohových plateb bez ovlivnění nákladů</t>
  </si>
  <si>
    <t>opravy transferového účtu - nutno vysvětlit !</t>
  </si>
  <si>
    <t>Popis majetku s transferovým podílem + inventární číslo majetku</t>
  </si>
  <si>
    <t>Rok pořízení nebo úpravy  MM/RRRR</t>
  </si>
  <si>
    <t>Přídel do fondu 01-06</t>
  </si>
  <si>
    <t>413, 414 - rezervní fond</t>
  </si>
  <si>
    <t xml:space="preserve">FKSP </t>
  </si>
  <si>
    <t xml:space="preserve">412 - FKSP </t>
  </si>
  <si>
    <t>513 Občerstvení v hlavní činnosti:</t>
  </si>
  <si>
    <t>645, 646 Výnosy z prodeje dl. majetku kromě pozemků:</t>
  </si>
  <si>
    <t>648 Čerpání fondů:</t>
  </si>
  <si>
    <t>Posílení FI</t>
  </si>
  <si>
    <t>počáteční stav 403 k 01.01.2025</t>
  </si>
  <si>
    <t>INVESTIČNÍ MAJETEK 2025  Transferové odpisy</t>
  </si>
  <si>
    <t>Komentář k účetní závěrce k 30.06.2026</t>
  </si>
  <si>
    <t>KS k 30.06.2026</t>
  </si>
  <si>
    <t>PS k 01.01.2026</t>
  </si>
  <si>
    <t>Rozpis transferů 2026</t>
  </si>
  <si>
    <t>PS  374 + 472         k 01.01.2026</t>
  </si>
  <si>
    <t>Převod nevyčerp.fin. prostředků EU z RF 414 na zálohy SÚ ( D 472)     k 01.01.2026</t>
  </si>
  <si>
    <t>Přijaté zálohy 2026                (obrat D 374, 472)</t>
  </si>
  <si>
    <t>Zúčtované 2026        (obrat MD 374, 472)</t>
  </si>
  <si>
    <t>PS  388 transfery                 k 01.01.2026</t>
  </si>
  <si>
    <t>Výnosy transferů 2026               (obrat MD 388)</t>
  </si>
  <si>
    <t>Investiční dotace poskytnutá v roce 2026  416 Fond investic   (401MD/416D)</t>
  </si>
  <si>
    <t>Transferové odpisy rok 2026</t>
  </si>
  <si>
    <t>Rozpuštěný transfer k 31.12.2025</t>
  </si>
  <si>
    <t>Výše investičního transferu z pořizovací ceny majetku pořízeného po 01.01.2026</t>
  </si>
  <si>
    <t>Vlastní transferové odpisy v hlavní činnosti za 01-06/2026</t>
  </si>
  <si>
    <t>Vlastní transferové odpisy v doplňkové činnosti za 01-06/2026</t>
  </si>
  <si>
    <t>Výsledek hospodaření (VH) - rok 2026</t>
  </si>
  <si>
    <t>A.   Výsledek hospodaření za rok 2026</t>
  </si>
  <si>
    <t>VH CELKEM  k 30.06.2026 před zdaněním</t>
  </si>
  <si>
    <t>Provozní příspěvek - NEPEDEGAGOVÉ</t>
  </si>
  <si>
    <t>143X33092 OP JAK "Šablony II"(=95% projektu)</t>
  </si>
  <si>
    <t>Stipendia 2025/2026</t>
  </si>
  <si>
    <t>144x13021 Podpora škol. stravování 2025/2026</t>
  </si>
  <si>
    <t>143x33092 NDZ (neinvestiční)</t>
  </si>
  <si>
    <t>143x33507 NDZ (investiční)</t>
  </si>
  <si>
    <r>
      <rPr>
        <b/>
        <sz val="10"/>
        <rFont val="Arial"/>
        <family val="2"/>
        <charset val="238"/>
      </rPr>
      <t>Popis operace DOPLŇTE!</t>
    </r>
    <r>
      <rPr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(doplatek po vyúčtování, vratka …)</t>
    </r>
  </si>
  <si>
    <t>Příspěv. na penzijní připojištění či život.pojištění</t>
  </si>
  <si>
    <t>Přídel do fondu z VH</t>
  </si>
  <si>
    <t>Dotace EU - převod nevyčerp. prostř. z. č. 250/2000 Sb.</t>
  </si>
  <si>
    <t>Úhrada zhoršeného VH</t>
  </si>
  <si>
    <t>Další rozvoj organizace</t>
  </si>
  <si>
    <t>Časový nesoulad mezi náklady a výnosy</t>
  </si>
  <si>
    <t xml:space="preserve">Čerpání dot. EU-převod nevyčerp. prostř. z. č. 250/2000 Sb. </t>
  </si>
  <si>
    <t>Investiční příspěvek z rozpočtu zřiz. - kap.912 04</t>
  </si>
  <si>
    <t>Investiční dotace  NDZ - kap. 923 04</t>
  </si>
  <si>
    <t>Vratka z investičního příspěvku - kap. 912</t>
  </si>
  <si>
    <t>Uplatnění v. 410/2009 Sb. § 66  odst.8 neuhraz. odpisy</t>
  </si>
  <si>
    <t>Hrazené z provoz. příspěvku</t>
  </si>
  <si>
    <t>Částka z prodeje DDHM         a DDNM</t>
  </si>
  <si>
    <t>Částka z prodeje majetku   nad 40 000,00 Kč</t>
  </si>
  <si>
    <r>
      <t xml:space="preserve">VH CELKEM po zdanění </t>
    </r>
    <r>
      <rPr>
        <sz val="11"/>
        <rFont val="Arial"/>
        <family val="2"/>
        <charset val="238"/>
      </rPr>
      <t>(zisk + /  ztráta -)</t>
    </r>
  </si>
  <si>
    <t>Nákup roční licence sortware k výuce (Haxagon)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</si>
</sst>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EUR]"/>
    <numFmt numFmtId="165" formatCode="#,##0.00\ &quot;Kč&quot;"/>
    <numFmt numFmtId="166" formatCode="#,##0.00\ _K_č"/>
    <numFmt numFmtId="167" formatCode="[$-F800]dddd\,\ mmmm\ dd\,\ yyyy"/>
  </numFmts>
  <fonts count="27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20"/>
      <name val="Arial"/>
      <family val="2"/>
      <charset val="238"/>
    </font>
    <font>
      <b/>
      <sz val="14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8"/>
      <name val="Arial"/>
      <family val="2"/>
      <charset val="238"/>
    </font>
    <font>
      <sz val="12"/>
      <name val="Arial"/>
      <family val="2"/>
      <charset val="238"/>
    </font>
    <font>
      <b/>
      <sz val="16"/>
      <name val="Arial"/>
      <family val="2"/>
      <charset val="238"/>
    </font>
    <font>
      <sz val="10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FF5C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0" fontId="22" fillId="0" borderId="0"/>
  </cellStyleXfs>
  <cellXfs count="452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165" fontId="0" fillId="0" borderId="0" xfId="0" applyNumberFormat="1"/>
    <xf numFmtId="49" fontId="0" fillId="0" borderId="1" xfId="0" applyNumberFormat="1" applyBorder="1"/>
    <xf numFmtId="0" fontId="0" fillId="0" borderId="1" xfId="0" applyBorder="1"/>
    <xf numFmtId="165" fontId="0" fillId="0" borderId="1" xfId="0" applyNumberFormat="1" applyBorder="1"/>
    <xf numFmtId="0" fontId="0" fillId="0" borderId="2" xfId="0" applyBorder="1"/>
    <xf numFmtId="165" fontId="0" fillId="0" borderId="3" xfId="0" applyNumberFormat="1" applyBorder="1"/>
    <xf numFmtId="164" fontId="0" fillId="0" borderId="4" xfId="0" applyNumberFormat="1" applyBorder="1"/>
    <xf numFmtId="164" fontId="0" fillId="0" borderId="6" xfId="0" applyNumberFormat="1" applyBorder="1"/>
    <xf numFmtId="0" fontId="0" fillId="0" borderId="7" xfId="0" applyBorder="1"/>
    <xf numFmtId="0" fontId="0" fillId="0" borderId="8" xfId="0" applyBorder="1"/>
    <xf numFmtId="165" fontId="0" fillId="0" borderId="1" xfId="0" applyNumberFormat="1" applyBorder="1" applyAlignment="1">
      <alignment wrapText="1"/>
    </xf>
    <xf numFmtId="165" fontId="0" fillId="0" borderId="5" xfId="0" applyNumberFormat="1" applyBorder="1" applyAlignment="1">
      <alignment wrapText="1"/>
    </xf>
    <xf numFmtId="0" fontId="0" fillId="0" borderId="9" xfId="0" applyBorder="1"/>
    <xf numFmtId="164" fontId="0" fillId="0" borderId="10" xfId="0" applyNumberFormat="1" applyBorder="1"/>
    <xf numFmtId="165" fontId="0" fillId="0" borderId="11" xfId="0" applyNumberFormat="1" applyBorder="1"/>
    <xf numFmtId="164" fontId="0" fillId="0" borderId="8" xfId="0" applyNumberFormat="1" applyBorder="1"/>
    <xf numFmtId="0" fontId="0" fillId="0" borderId="6" xfId="0" applyBorder="1"/>
    <xf numFmtId="0" fontId="0" fillId="0" borderId="4" xfId="0" applyBorder="1"/>
    <xf numFmtId="0" fontId="4" fillId="0" borderId="0" xfId="0" applyFont="1"/>
    <xf numFmtId="0" fontId="3" fillId="0" borderId="12" xfId="0" applyFont="1" applyBorder="1"/>
    <xf numFmtId="0" fontId="0" fillId="0" borderId="13" xfId="0" applyBorder="1"/>
    <xf numFmtId="165" fontId="0" fillId="0" borderId="0" xfId="0" applyNumberFormat="1" applyAlignment="1">
      <alignment wrapText="1"/>
    </xf>
    <xf numFmtId="165" fontId="0" fillId="0" borderId="1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8" xfId="0" applyNumberFormat="1" applyBorder="1"/>
    <xf numFmtId="0" fontId="0" fillId="2" borderId="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0" xfId="0" applyFill="1"/>
    <xf numFmtId="165" fontId="0" fillId="0" borderId="15" xfId="0" applyNumberFormat="1" applyBorder="1"/>
    <xf numFmtId="0" fontId="0" fillId="2" borderId="1" xfId="0" applyFill="1" applyBorder="1"/>
    <xf numFmtId="49" fontId="0" fillId="0" borderId="0" xfId="0" applyNumberFormat="1"/>
    <xf numFmtId="165" fontId="0" fillId="0" borderId="4" xfId="0" applyNumberFormat="1" applyBorder="1"/>
    <xf numFmtId="0" fontId="0" fillId="0" borderId="2" xfId="0" applyBorder="1" applyAlignment="1">
      <alignment shrinkToFit="1"/>
    </xf>
    <xf numFmtId="165" fontId="0" fillId="0" borderId="4" xfId="0" applyNumberFormat="1" applyBorder="1" applyAlignment="1">
      <alignment shrinkToFit="1"/>
    </xf>
    <xf numFmtId="165" fontId="0" fillId="0" borderId="6" xfId="0" applyNumberFormat="1" applyBorder="1"/>
    <xf numFmtId="165" fontId="0" fillId="0" borderId="6" xfId="0" applyNumberFormat="1" applyBorder="1" applyAlignment="1">
      <alignment shrinkToFit="1"/>
    </xf>
    <xf numFmtId="0" fontId="0" fillId="0" borderId="8" xfId="0" applyBorder="1" applyAlignment="1">
      <alignment horizontal="right"/>
    </xf>
    <xf numFmtId="165" fontId="0" fillId="0" borderId="10" xfId="0" applyNumberFormat="1" applyBorder="1"/>
    <xf numFmtId="0" fontId="0" fillId="0" borderId="9" xfId="0" applyBorder="1" applyAlignment="1">
      <alignment shrinkToFit="1"/>
    </xf>
    <xf numFmtId="165" fontId="0" fillId="0" borderId="10" xfId="0" applyNumberFormat="1" applyBorder="1" applyAlignment="1">
      <alignment shrinkToFit="1"/>
    </xf>
    <xf numFmtId="0" fontId="0" fillId="0" borderId="7" xfId="0" applyBorder="1" applyAlignment="1">
      <alignment shrinkToFit="1"/>
    </xf>
    <xf numFmtId="0" fontId="0" fillId="0" borderId="16" xfId="0" applyBorder="1" applyAlignment="1">
      <alignment shrinkToFit="1"/>
    </xf>
    <xf numFmtId="0" fontId="0" fillId="0" borderId="17" xfId="0" applyBorder="1"/>
    <xf numFmtId="165" fontId="0" fillId="0" borderId="14" xfId="0" applyNumberFormat="1" applyBorder="1"/>
    <xf numFmtId="165" fontId="0" fillId="0" borderId="12" xfId="0" applyNumberFormat="1" applyBorder="1"/>
    <xf numFmtId="0" fontId="0" fillId="0" borderId="0" xfId="0" applyAlignment="1">
      <alignment shrinkToFit="1"/>
    </xf>
    <xf numFmtId="165" fontId="10" fillId="0" borderId="4" xfId="0" applyNumberFormat="1" applyFont="1" applyBorder="1"/>
    <xf numFmtId="165" fontId="10" fillId="0" borderId="10" xfId="0" applyNumberFormat="1" applyFont="1" applyBorder="1"/>
    <xf numFmtId="165" fontId="1" fillId="0" borderId="4" xfId="0" applyNumberFormat="1" applyFont="1" applyBorder="1"/>
    <xf numFmtId="165" fontId="10" fillId="0" borderId="19" xfId="0" applyNumberFormat="1" applyFont="1" applyBorder="1"/>
    <xf numFmtId="165" fontId="0" fillId="0" borderId="20" xfId="0" applyNumberFormat="1" applyBorder="1"/>
    <xf numFmtId="165" fontId="0" fillId="0" borderId="19" xfId="0" applyNumberFormat="1" applyBorder="1"/>
    <xf numFmtId="165" fontId="10" fillId="0" borderId="21" xfId="0" applyNumberFormat="1" applyFont="1" applyBorder="1"/>
    <xf numFmtId="0" fontId="0" fillId="0" borderId="22" xfId="0" applyBorder="1" applyAlignment="1">
      <alignment shrinkToFit="1"/>
    </xf>
    <xf numFmtId="165" fontId="0" fillId="0" borderId="23" xfId="0" applyNumberFormat="1" applyBorder="1"/>
    <xf numFmtId="0" fontId="0" fillId="0" borderId="24" xfId="0" applyBorder="1" applyAlignment="1">
      <alignment shrinkToFit="1"/>
    </xf>
    <xf numFmtId="165" fontId="10" fillId="0" borderId="25" xfId="0" applyNumberFormat="1" applyFont="1" applyBorder="1"/>
    <xf numFmtId="165" fontId="0" fillId="0" borderId="26" xfId="0" applyNumberFormat="1" applyBorder="1" applyAlignment="1">
      <alignment horizontal="center"/>
    </xf>
    <xf numFmtId="165" fontId="0" fillId="0" borderId="19" xfId="0" applyNumberFormat="1" applyBorder="1" applyAlignment="1">
      <alignment horizontal="center"/>
    </xf>
    <xf numFmtId="165" fontId="0" fillId="0" borderId="28" xfId="0" applyNumberFormat="1" applyBorder="1" applyAlignment="1">
      <alignment horizontal="center"/>
    </xf>
    <xf numFmtId="0" fontId="5" fillId="0" borderId="1" xfId="0" applyFont="1" applyBorder="1"/>
    <xf numFmtId="165" fontId="3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9" fillId="2" borderId="13" xfId="0" applyFont="1" applyFill="1" applyBorder="1"/>
    <xf numFmtId="165" fontId="0" fillId="0" borderId="29" xfId="0" applyNumberFormat="1" applyBorder="1" applyAlignment="1">
      <alignment horizontal="center"/>
    </xf>
    <xf numFmtId="0" fontId="9" fillId="0" borderId="8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6" xfId="0" applyFont="1" applyBorder="1" applyAlignment="1">
      <alignment wrapText="1"/>
    </xf>
    <xf numFmtId="165" fontId="9" fillId="0" borderId="4" xfId="0" applyNumberFormat="1" applyFont="1" applyBorder="1"/>
    <xf numFmtId="0" fontId="9" fillId="0" borderId="8" xfId="0" applyFont="1" applyBorder="1" applyAlignment="1">
      <alignment horizontal="right"/>
    </xf>
    <xf numFmtId="165" fontId="9" fillId="0" borderId="6" xfId="0" applyNumberFormat="1" applyFont="1" applyBorder="1"/>
    <xf numFmtId="165" fontId="9" fillId="0" borderId="8" xfId="0" applyNumberFormat="1" applyFont="1" applyBorder="1"/>
    <xf numFmtId="165" fontId="9" fillId="0" borderId="0" xfId="0" applyNumberFormat="1" applyFont="1"/>
    <xf numFmtId="49" fontId="9" fillId="0" borderId="7" xfId="0" applyNumberFormat="1" applyFont="1" applyBorder="1"/>
    <xf numFmtId="0" fontId="9" fillId="0" borderId="18" xfId="0" applyFont="1" applyBorder="1"/>
    <xf numFmtId="165" fontId="0" fillId="0" borderId="5" xfId="0" applyNumberFormat="1" applyBorder="1"/>
    <xf numFmtId="165" fontId="0" fillId="0" borderId="25" xfId="0" applyNumberFormat="1" applyBorder="1"/>
    <xf numFmtId="0" fontId="0" fillId="2" borderId="22" xfId="0" applyFill="1" applyBorder="1"/>
    <xf numFmtId="165" fontId="0" fillId="0" borderId="29" xfId="0" applyNumberFormat="1" applyBorder="1" applyAlignment="1">
      <alignment wrapText="1"/>
    </xf>
    <xf numFmtId="165" fontId="0" fillId="0" borderId="29" xfId="0" applyNumberFormat="1" applyBorder="1"/>
    <xf numFmtId="165" fontId="9" fillId="0" borderId="1" xfId="0" applyNumberFormat="1" applyFont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165" fontId="9" fillId="0" borderId="11" xfId="0" applyNumberFormat="1" applyFont="1" applyBorder="1" applyAlignment="1">
      <alignment wrapText="1"/>
    </xf>
    <xf numFmtId="14" fontId="0" fillId="0" borderId="24" xfId="0" applyNumberFormat="1" applyBorder="1"/>
    <xf numFmtId="14" fontId="9" fillId="0" borderId="2" xfId="0" applyNumberFormat="1" applyFont="1" applyBorder="1"/>
    <xf numFmtId="14" fontId="9" fillId="0" borderId="22" xfId="0" applyNumberFormat="1" applyFont="1" applyBorder="1"/>
    <xf numFmtId="0" fontId="5" fillId="0" borderId="0" xfId="0" applyFont="1"/>
    <xf numFmtId="0" fontId="3" fillId="2" borderId="0" xfId="0" applyFont="1" applyFill="1"/>
    <xf numFmtId="0" fontId="3" fillId="2" borderId="7" xfId="0" applyFont="1" applyFill="1" applyBorder="1"/>
    <xf numFmtId="0" fontId="3" fillId="3" borderId="0" xfId="0" applyFont="1" applyFill="1"/>
    <xf numFmtId="0" fontId="3" fillId="2" borderId="7" xfId="0" applyFont="1" applyFill="1" applyBorder="1" applyAlignment="1">
      <alignment wrapText="1"/>
    </xf>
    <xf numFmtId="165" fontId="9" fillId="0" borderId="19" xfId="0" applyNumberFormat="1" applyFont="1" applyBorder="1" applyAlignment="1">
      <alignment horizontal="center"/>
    </xf>
    <xf numFmtId="165" fontId="9" fillId="0" borderId="26" xfId="0" applyNumberFormat="1" applyFon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9" fillId="0" borderId="4" xfId="0" applyNumberFormat="1" applyFont="1" applyBorder="1" applyAlignment="1">
      <alignment horizontal="center"/>
    </xf>
    <xf numFmtId="165" fontId="0" fillId="0" borderId="22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7" xfId="0" applyNumberForma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2" xfId="0" applyFont="1" applyBorder="1"/>
    <xf numFmtId="0" fontId="3" fillId="0" borderId="1" xfId="0" applyFont="1" applyBorder="1"/>
    <xf numFmtId="0" fontId="8" fillId="0" borderId="0" xfId="0" applyFont="1" applyAlignment="1">
      <alignment horizontal="left"/>
    </xf>
    <xf numFmtId="0" fontId="3" fillId="0" borderId="22" xfId="0" applyFont="1" applyBorder="1"/>
    <xf numFmtId="165" fontId="8" fillId="0" borderId="19" xfId="0" applyNumberFormat="1" applyFont="1" applyBorder="1" applyAlignment="1">
      <alignment horizontal="center"/>
    </xf>
    <xf numFmtId="165" fontId="8" fillId="0" borderId="29" xfId="0" applyNumberFormat="1" applyFont="1" applyBorder="1" applyAlignment="1">
      <alignment horizontal="center"/>
    </xf>
    <xf numFmtId="165" fontId="8" fillId="0" borderId="35" xfId="0" applyNumberFormat="1" applyFont="1" applyBorder="1" applyAlignment="1">
      <alignment horizontal="center"/>
    </xf>
    <xf numFmtId="165" fontId="8" fillId="0" borderId="2" xfId="0" applyNumberFormat="1" applyFont="1" applyBorder="1" applyAlignment="1">
      <alignment horizontal="center"/>
    </xf>
    <xf numFmtId="165" fontId="8" fillId="0" borderId="23" xfId="0" applyNumberFormat="1" applyFont="1" applyBorder="1" applyAlignment="1">
      <alignment horizontal="center"/>
    </xf>
    <xf numFmtId="0" fontId="0" fillId="4" borderId="0" xfId="0" applyFill="1"/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2" fillId="0" borderId="0" xfId="0" applyFont="1"/>
    <xf numFmtId="0" fontId="8" fillId="0" borderId="7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4" fillId="0" borderId="0" xfId="0" applyFont="1" applyAlignment="1">
      <alignment horizontal="right"/>
    </xf>
    <xf numFmtId="0" fontId="18" fillId="0" borderId="0" xfId="0" applyFont="1"/>
    <xf numFmtId="0" fontId="19" fillId="0" borderId="0" xfId="0" applyFont="1"/>
    <xf numFmtId="0" fontId="15" fillId="5" borderId="0" xfId="0" applyFont="1" applyFill="1"/>
    <xf numFmtId="0" fontId="0" fillId="5" borderId="0" xfId="0" applyFill="1"/>
    <xf numFmtId="0" fontId="15" fillId="0" borderId="0" xfId="0" applyFont="1" applyAlignment="1">
      <alignment horizontal="right"/>
    </xf>
    <xf numFmtId="165" fontId="5" fillId="0" borderId="1" xfId="0" applyNumberFormat="1" applyFont="1" applyBorder="1"/>
    <xf numFmtId="0" fontId="8" fillId="0" borderId="0" xfId="0" applyFont="1" applyAlignment="1">
      <alignment wrapText="1"/>
    </xf>
    <xf numFmtId="165" fontId="12" fillId="0" borderId="40" xfId="0" applyNumberFormat="1" applyFont="1" applyBorder="1"/>
    <xf numFmtId="165" fontId="12" fillId="0" borderId="41" xfId="0" applyNumberFormat="1" applyFont="1" applyBorder="1"/>
    <xf numFmtId="165" fontId="20" fillId="6" borderId="42" xfId="0" applyNumberFormat="1" applyFont="1" applyFill="1" applyBorder="1"/>
    <xf numFmtId="165" fontId="15" fillId="0" borderId="0" xfId="0" applyNumberFormat="1" applyFont="1"/>
    <xf numFmtId="165" fontId="11" fillId="0" borderId="0" xfId="0" applyNumberFormat="1" applyFont="1"/>
    <xf numFmtId="0" fontId="0" fillId="3" borderId="0" xfId="0" applyFill="1" applyAlignment="1">
      <alignment horizontal="right"/>
    </xf>
    <xf numFmtId="0" fontId="0" fillId="3" borderId="0" xfId="0" applyFill="1"/>
    <xf numFmtId="0" fontId="0" fillId="0" borderId="19" xfId="0" applyBorder="1"/>
    <xf numFmtId="0" fontId="0" fillId="0" borderId="1" xfId="0" applyBorder="1" applyAlignment="1">
      <alignment horizontal="center"/>
    </xf>
    <xf numFmtId="165" fontId="5" fillId="0" borderId="0" xfId="0" applyNumberFormat="1" applyFont="1"/>
    <xf numFmtId="165" fontId="0" fillId="7" borderId="0" xfId="0" applyNumberFormat="1" applyFill="1"/>
    <xf numFmtId="165" fontId="0" fillId="0" borderId="1" xfId="0" applyNumberFormat="1" applyBorder="1" applyProtection="1">
      <protection locked="0"/>
    </xf>
    <xf numFmtId="165" fontId="0" fillId="0" borderId="11" xfId="0" applyNumberFormat="1" applyBorder="1" applyProtection="1">
      <protection locked="0"/>
    </xf>
    <xf numFmtId="165" fontId="3" fillId="0" borderId="1" xfId="0" applyNumberFormat="1" applyFont="1" applyBorder="1"/>
    <xf numFmtId="0" fontId="3" fillId="0" borderId="0" xfId="0" applyFont="1" applyAlignment="1">
      <alignment horizontal="left"/>
    </xf>
    <xf numFmtId="165" fontId="5" fillId="0" borderId="1" xfId="0" applyNumberFormat="1" applyFont="1" applyBorder="1" applyProtection="1">
      <protection locked="0"/>
    </xf>
    <xf numFmtId="14" fontId="0" fillId="0" borderId="0" xfId="0" applyNumberFormat="1" applyAlignment="1">
      <alignment horizontal="left"/>
    </xf>
    <xf numFmtId="165" fontId="0" fillId="0" borderId="32" xfId="0" applyNumberFormat="1" applyBorder="1" applyAlignment="1">
      <alignment horizontal="center"/>
    </xf>
    <xf numFmtId="165" fontId="0" fillId="0" borderId="21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0" fillId="0" borderId="46" xfId="0" applyNumberFormat="1" applyBorder="1" applyAlignment="1">
      <alignment horizontal="center"/>
    </xf>
    <xf numFmtId="165" fontId="0" fillId="0" borderId="50" xfId="0" applyNumberFormat="1" applyBorder="1" applyAlignment="1">
      <alignment horizontal="center"/>
    </xf>
    <xf numFmtId="165" fontId="0" fillId="0" borderId="38" xfId="0" applyNumberFormat="1" applyBorder="1" applyAlignment="1">
      <alignment horizontal="center"/>
    </xf>
    <xf numFmtId="165" fontId="0" fillId="7" borderId="1" xfId="0" applyNumberFormat="1" applyFill="1" applyBorder="1" applyAlignment="1">
      <alignment horizontal="center"/>
    </xf>
    <xf numFmtId="165" fontId="0" fillId="7" borderId="2" xfId="0" applyNumberFormat="1" applyFill="1" applyBorder="1" applyAlignment="1">
      <alignment horizontal="center"/>
    </xf>
    <xf numFmtId="165" fontId="0" fillId="7" borderId="4" xfId="0" applyNumberFormat="1" applyFill="1" applyBorder="1" applyAlignment="1">
      <alignment horizontal="center"/>
    </xf>
    <xf numFmtId="165" fontId="0" fillId="7" borderId="28" xfId="0" applyNumberFormat="1" applyFill="1" applyBorder="1" applyAlignment="1">
      <alignment horizontal="center"/>
    </xf>
    <xf numFmtId="165" fontId="0" fillId="7" borderId="29" xfId="0" applyNumberFormat="1" applyFill="1" applyBorder="1" applyAlignment="1">
      <alignment horizontal="center"/>
    </xf>
    <xf numFmtId="165" fontId="8" fillId="7" borderId="1" xfId="0" applyNumberFormat="1" applyFont="1" applyFill="1" applyBorder="1" applyAlignment="1">
      <alignment horizontal="center"/>
    </xf>
    <xf numFmtId="165" fontId="8" fillId="7" borderId="19" xfId="0" applyNumberFormat="1" applyFont="1" applyFill="1" applyBorder="1" applyAlignment="1">
      <alignment horizontal="center"/>
    </xf>
    <xf numFmtId="165" fontId="8" fillId="7" borderId="10" xfId="0" applyNumberFormat="1" applyFont="1" applyFill="1" applyBorder="1" applyAlignment="1">
      <alignment horizontal="center"/>
    </xf>
    <xf numFmtId="165" fontId="8" fillId="7" borderId="21" xfId="0" applyNumberFormat="1" applyFont="1" applyFill="1" applyBorder="1" applyAlignment="1">
      <alignment horizontal="center"/>
    </xf>
    <xf numFmtId="165" fontId="0" fillId="8" borderId="1" xfId="0" applyNumberFormat="1" applyFill="1" applyBorder="1" applyProtection="1">
      <protection locked="0"/>
    </xf>
    <xf numFmtId="165" fontId="0" fillId="8" borderId="11" xfId="0" applyNumberFormat="1" applyFill="1" applyBorder="1" applyProtection="1">
      <protection locked="0"/>
    </xf>
    <xf numFmtId="165" fontId="0" fillId="8" borderId="1" xfId="0" applyNumberFormat="1" applyFill="1" applyBorder="1"/>
    <xf numFmtId="165" fontId="0" fillId="8" borderId="32" xfId="0" applyNumberFormat="1" applyFill="1" applyBorder="1" applyProtection="1">
      <protection locked="0"/>
    </xf>
    <xf numFmtId="165" fontId="0" fillId="8" borderId="8" xfId="0" applyNumberFormat="1" applyFill="1" applyBorder="1"/>
    <xf numFmtId="165" fontId="0" fillId="0" borderId="31" xfId="0" applyNumberFormat="1" applyBorder="1" applyAlignment="1">
      <alignment wrapText="1"/>
    </xf>
    <xf numFmtId="0" fontId="8" fillId="2" borderId="55" xfId="0" applyFont="1" applyFill="1" applyBorder="1"/>
    <xf numFmtId="0" fontId="8" fillId="2" borderId="24" xfId="0" applyFont="1" applyFill="1" applyBorder="1"/>
    <xf numFmtId="0" fontId="8" fillId="2" borderId="13" xfId="0" applyFont="1" applyFill="1" applyBorder="1"/>
    <xf numFmtId="165" fontId="0" fillId="0" borderId="15" xfId="0" applyNumberFormat="1" applyBorder="1" applyAlignment="1">
      <alignment wrapText="1"/>
    </xf>
    <xf numFmtId="165" fontId="8" fillId="0" borderId="0" xfId="0" applyNumberFormat="1" applyFont="1" applyAlignment="1">
      <alignment horizontal="left"/>
    </xf>
    <xf numFmtId="165" fontId="0" fillId="8" borderId="3" xfId="0" applyNumberFormat="1" applyFill="1" applyBorder="1"/>
    <xf numFmtId="165" fontId="3" fillId="8" borderId="1" xfId="0" applyNumberFormat="1" applyFont="1" applyFill="1" applyBorder="1" applyAlignment="1">
      <alignment horizontal="right"/>
    </xf>
    <xf numFmtId="165" fontId="0" fillId="8" borderId="4" xfId="0" applyNumberFormat="1" applyFill="1" applyBorder="1"/>
    <xf numFmtId="0" fontId="8" fillId="8" borderId="0" xfId="0" applyFont="1" applyFill="1" applyAlignment="1">
      <alignment horizontal="left"/>
    </xf>
    <xf numFmtId="14" fontId="0" fillId="8" borderId="0" xfId="0" applyNumberFormat="1" applyFill="1" applyAlignment="1">
      <alignment horizontal="left"/>
    </xf>
    <xf numFmtId="0" fontId="0" fillId="8" borderId="0" xfId="0" applyFill="1" applyAlignment="1">
      <alignment horizontal="left"/>
    </xf>
    <xf numFmtId="49" fontId="8" fillId="0" borderId="57" xfId="0" applyNumberFormat="1" applyFont="1" applyBorder="1"/>
    <xf numFmtId="49" fontId="8" fillId="0" borderId="48" xfId="0" applyNumberFormat="1" applyFont="1" applyBorder="1"/>
    <xf numFmtId="0" fontId="23" fillId="9" borderId="0" xfId="0" applyFont="1" applyFill="1"/>
    <xf numFmtId="49" fontId="23" fillId="9" borderId="48" xfId="0" applyNumberFormat="1" applyFont="1" applyFill="1" applyBorder="1"/>
    <xf numFmtId="49" fontId="23" fillId="9" borderId="58" xfId="0" applyNumberFormat="1" applyFont="1" applyFill="1" applyBorder="1"/>
    <xf numFmtId="49" fontId="23" fillId="9" borderId="23" xfId="0" applyNumberFormat="1" applyFont="1" applyFill="1" applyBorder="1"/>
    <xf numFmtId="49" fontId="23" fillId="9" borderId="4" xfId="0" applyNumberFormat="1" applyFont="1" applyFill="1" applyBorder="1"/>
    <xf numFmtId="49" fontId="23" fillId="9" borderId="25" xfId="0" applyNumberFormat="1" applyFont="1" applyFill="1" applyBorder="1"/>
    <xf numFmtId="0" fontId="8" fillId="0" borderId="48" xfId="0" applyFont="1" applyBorder="1"/>
    <xf numFmtId="165" fontId="8" fillId="7" borderId="32" xfId="0" applyNumberFormat="1" applyFont="1" applyFill="1" applyBorder="1" applyAlignment="1">
      <alignment horizontal="center"/>
    </xf>
    <xf numFmtId="165" fontId="0" fillId="0" borderId="59" xfId="0" applyNumberFormat="1" applyBorder="1" applyAlignment="1">
      <alignment horizontal="center"/>
    </xf>
    <xf numFmtId="0" fontId="0" fillId="0" borderId="60" xfId="0" applyBorder="1"/>
    <xf numFmtId="165" fontId="9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8" fillId="9" borderId="0" xfId="0" applyFont="1" applyFill="1"/>
    <xf numFmtId="0" fontId="0" fillId="9" borderId="0" xfId="0" applyFill="1"/>
    <xf numFmtId="0" fontId="0" fillId="7" borderId="1" xfId="0" applyFill="1" applyBorder="1" applyAlignment="1">
      <alignment horizontal="center"/>
    </xf>
    <xf numFmtId="165" fontId="9" fillId="7" borderId="1" xfId="0" applyNumberFormat="1" applyFont="1" applyFill="1" applyBorder="1" applyAlignment="1">
      <alignment horizontal="center"/>
    </xf>
    <xf numFmtId="165" fontId="9" fillId="7" borderId="5" xfId="0" applyNumberFormat="1" applyFont="1" applyFill="1" applyBorder="1" applyAlignment="1">
      <alignment horizontal="center"/>
    </xf>
    <xf numFmtId="165" fontId="8" fillId="8" borderId="1" xfId="0" applyNumberFormat="1" applyFont="1" applyFill="1" applyBorder="1" applyAlignment="1" applyProtection="1">
      <alignment horizontal="center" vertical="center" wrapText="1"/>
      <protection locked="0"/>
    </xf>
    <xf numFmtId="165" fontId="8" fillId="7" borderId="1" xfId="0" applyNumberFormat="1" applyFont="1" applyFill="1" applyBorder="1" applyAlignment="1">
      <alignment horizontal="center" vertical="center"/>
    </xf>
    <xf numFmtId="49" fontId="23" fillId="9" borderId="1" xfId="0" applyNumberFormat="1" applyFont="1" applyFill="1" applyBorder="1" applyAlignment="1">
      <alignment horizontal="center" vertical="center"/>
    </xf>
    <xf numFmtId="165" fontId="0" fillId="7" borderId="22" xfId="0" applyNumberFormat="1" applyFill="1" applyBorder="1" applyAlignment="1">
      <alignment horizontal="center"/>
    </xf>
    <xf numFmtId="165" fontId="8" fillId="7" borderId="2" xfId="0" applyNumberFormat="1" applyFont="1" applyFill="1" applyBorder="1" applyAlignment="1">
      <alignment horizontal="center"/>
    </xf>
    <xf numFmtId="165" fontId="0" fillId="7" borderId="3" xfId="0" applyNumberFormat="1" applyFill="1" applyBorder="1" applyAlignment="1">
      <alignment horizontal="center"/>
    </xf>
    <xf numFmtId="165" fontId="0" fillId="7" borderId="6" xfId="0" applyNumberFormat="1" applyFill="1" applyBorder="1" applyAlignment="1">
      <alignment horizontal="center"/>
    </xf>
    <xf numFmtId="165" fontId="0" fillId="7" borderId="27" xfId="0" applyNumberFormat="1" applyFill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7" borderId="59" xfId="0" applyNumberFormat="1" applyFill="1" applyBorder="1" applyAlignment="1">
      <alignment horizontal="center"/>
    </xf>
    <xf numFmtId="165" fontId="0" fillId="7" borderId="35" xfId="0" applyNumberFormat="1" applyFill="1" applyBorder="1" applyAlignment="1">
      <alignment horizontal="center"/>
    </xf>
    <xf numFmtId="165" fontId="8" fillId="7" borderId="22" xfId="0" applyNumberFormat="1" applyFont="1" applyFill="1" applyBorder="1" applyAlignment="1">
      <alignment horizontal="center"/>
    </xf>
    <xf numFmtId="165" fontId="0" fillId="7" borderId="23" xfId="0" applyNumberFormat="1" applyFill="1" applyBorder="1" applyAlignment="1">
      <alignment horizontal="center"/>
    </xf>
    <xf numFmtId="165" fontId="0" fillId="0" borderId="23" xfId="0" applyNumberFormat="1" applyBorder="1" applyAlignment="1">
      <alignment horizontal="center"/>
    </xf>
    <xf numFmtId="165" fontId="0" fillId="7" borderId="62" xfId="0" applyNumberFormat="1" applyFill="1" applyBorder="1" applyAlignment="1">
      <alignment horizontal="center"/>
    </xf>
    <xf numFmtId="165" fontId="0" fillId="7" borderId="5" xfId="0" applyNumberFormat="1" applyFill="1" applyBorder="1" applyAlignment="1">
      <alignment horizontal="center"/>
    </xf>
    <xf numFmtId="165" fontId="0" fillId="7" borderId="64" xfId="0" applyNumberFormat="1" applyFill="1" applyBorder="1" applyAlignment="1">
      <alignment horizontal="center"/>
    </xf>
    <xf numFmtId="165" fontId="8" fillId="7" borderId="24" xfId="0" applyNumberFormat="1" applyFont="1" applyFill="1" applyBorder="1" applyAlignment="1">
      <alignment horizontal="center"/>
    </xf>
    <xf numFmtId="165" fontId="0" fillId="7" borderId="25" xfId="0" applyNumberFormat="1" applyFill="1" applyBorder="1" applyAlignment="1">
      <alignment horizontal="center"/>
    </xf>
    <xf numFmtId="165" fontId="0" fillId="0" borderId="25" xfId="0" applyNumberFormat="1" applyBorder="1" applyAlignment="1">
      <alignment horizontal="center"/>
    </xf>
    <xf numFmtId="165" fontId="0" fillId="0" borderId="35" xfId="0" applyNumberFormat="1" applyBorder="1" applyAlignment="1">
      <alignment horizontal="center"/>
    </xf>
    <xf numFmtId="165" fontId="0" fillId="0" borderId="64" xfId="0" applyNumberFormat="1" applyBorder="1" applyAlignment="1">
      <alignment horizontal="center"/>
    </xf>
    <xf numFmtId="165" fontId="0" fillId="0" borderId="62" xfId="0" applyNumberFormat="1" applyBorder="1" applyAlignment="1">
      <alignment horizontal="center"/>
    </xf>
    <xf numFmtId="165" fontId="0" fillId="0" borderId="63" xfId="0" applyNumberFormat="1" applyBorder="1" applyAlignment="1">
      <alignment horizontal="center"/>
    </xf>
    <xf numFmtId="165" fontId="0" fillId="0" borderId="20" xfId="0" applyNumberFormat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8" fillId="7" borderId="29" xfId="0" applyNumberFormat="1" applyFont="1" applyFill="1" applyBorder="1" applyAlignment="1">
      <alignment horizontal="center"/>
    </xf>
    <xf numFmtId="165" fontId="0" fillId="7" borderId="44" xfId="0" applyNumberFormat="1" applyFill="1" applyBorder="1" applyAlignment="1">
      <alignment horizontal="center"/>
    </xf>
    <xf numFmtId="165" fontId="9" fillId="0" borderId="29" xfId="0" applyNumberFormat="1" applyFont="1" applyBorder="1" applyAlignment="1">
      <alignment horizontal="center"/>
    </xf>
    <xf numFmtId="165" fontId="9" fillId="0" borderId="23" xfId="0" applyNumberFormat="1" applyFont="1" applyBorder="1" applyAlignment="1">
      <alignment horizontal="center"/>
    </xf>
    <xf numFmtId="165" fontId="9" fillId="0" borderId="59" xfId="0" applyNumberFormat="1" applyFont="1" applyBorder="1" applyAlignment="1">
      <alignment horizontal="center"/>
    </xf>
    <xf numFmtId="165" fontId="8" fillId="7" borderId="23" xfId="0" applyNumberFormat="1" applyFont="1" applyFill="1" applyBorder="1" applyAlignment="1">
      <alignment horizontal="center"/>
    </xf>
    <xf numFmtId="165" fontId="8" fillId="7" borderId="4" xfId="0" applyNumberFormat="1" applyFont="1" applyFill="1" applyBorder="1" applyAlignment="1">
      <alignment horizontal="center"/>
    </xf>
    <xf numFmtId="0" fontId="23" fillId="9" borderId="26" xfId="0" applyFont="1" applyFill="1" applyBorder="1"/>
    <xf numFmtId="0" fontId="0" fillId="7" borderId="0" xfId="0" applyFill="1"/>
    <xf numFmtId="165" fontId="0" fillId="0" borderId="66" xfId="0" applyNumberFormat="1" applyBorder="1" applyAlignment="1">
      <alignment horizontal="center"/>
    </xf>
    <xf numFmtId="165" fontId="0" fillId="0" borderId="44" xfId="0" applyNumberFormat="1" applyBorder="1" applyAlignment="1">
      <alignment horizontal="center"/>
    </xf>
    <xf numFmtId="165" fontId="0" fillId="0" borderId="17" xfId="0" applyNumberFormat="1" applyBorder="1" applyAlignment="1">
      <alignment horizontal="center"/>
    </xf>
    <xf numFmtId="0" fontId="8" fillId="0" borderId="25" xfId="0" applyFont="1" applyBorder="1" applyAlignment="1">
      <alignment horizontal="left"/>
    </xf>
    <xf numFmtId="165" fontId="0" fillId="7" borderId="24" xfId="0" applyNumberFormat="1" applyFill="1" applyBorder="1" applyAlignment="1">
      <alignment horizontal="center"/>
    </xf>
    <xf numFmtId="165" fontId="0" fillId="0" borderId="52" xfId="0" applyNumberFormat="1" applyBorder="1" applyAlignment="1">
      <alignment horizontal="center"/>
    </xf>
    <xf numFmtId="165" fontId="0" fillId="0" borderId="67" xfId="0" applyNumberFormat="1" applyBorder="1" applyAlignment="1">
      <alignment horizontal="center"/>
    </xf>
    <xf numFmtId="165" fontId="0" fillId="0" borderId="53" xfId="0" applyNumberForma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2" xfId="0" applyFont="1" applyBorder="1"/>
    <xf numFmtId="0" fontId="0" fillId="0" borderId="7" xfId="0" applyBorder="1" applyAlignment="1">
      <alignment vertical="center" wrapText="1"/>
    </xf>
    <xf numFmtId="165" fontId="3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8" fillId="0" borderId="9" xfId="0" applyFont="1" applyBorder="1"/>
    <xf numFmtId="0" fontId="0" fillId="0" borderId="2" xfId="0" applyBorder="1" applyAlignment="1">
      <alignment wrapText="1"/>
    </xf>
    <xf numFmtId="165" fontId="8" fillId="0" borderId="0" xfId="0" applyNumberFormat="1" applyFont="1"/>
    <xf numFmtId="165" fontId="8" fillId="7" borderId="9" xfId="0" applyNumberFormat="1" applyFont="1" applyFill="1" applyBorder="1" applyAlignment="1">
      <alignment horizontal="center"/>
    </xf>
    <xf numFmtId="165" fontId="8" fillId="7" borderId="28" xfId="0" applyNumberFormat="1" applyFont="1" applyFill="1" applyBorder="1" applyAlignment="1">
      <alignment horizontal="center"/>
    </xf>
    <xf numFmtId="165" fontId="8" fillId="7" borderId="5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3" fillId="0" borderId="3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165" fontId="15" fillId="0" borderId="12" xfId="0" applyNumberFormat="1" applyFont="1" applyBorder="1"/>
    <xf numFmtId="0" fontId="15" fillId="0" borderId="0" xfId="0" applyFont="1"/>
    <xf numFmtId="49" fontId="0" fillId="0" borderId="0" xfId="0" applyNumberFormat="1" applyAlignment="1">
      <alignment horizontal="center"/>
    </xf>
    <xf numFmtId="49" fontId="0" fillId="0" borderId="2" xfId="0" applyNumberForma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15" fillId="11" borderId="18" xfId="0" applyFont="1" applyFill="1" applyBorder="1"/>
    <xf numFmtId="165" fontId="8" fillId="7" borderId="50" xfId="0" applyNumberFormat="1" applyFont="1" applyFill="1" applyBorder="1" applyAlignment="1">
      <alignment horizontal="center"/>
    </xf>
    <xf numFmtId="165" fontId="0" fillId="0" borderId="51" xfId="0" applyNumberFormat="1" applyBorder="1" applyAlignment="1">
      <alignment horizontal="center"/>
    </xf>
    <xf numFmtId="165" fontId="8" fillId="7" borderId="65" xfId="0" applyNumberFormat="1" applyFont="1" applyFill="1" applyBorder="1" applyAlignment="1">
      <alignment horizontal="center"/>
    </xf>
    <xf numFmtId="165" fontId="8" fillId="8" borderId="28" xfId="0" applyNumberFormat="1" applyFont="1" applyFill="1" applyBorder="1" applyAlignment="1">
      <alignment horizontal="center"/>
    </xf>
    <xf numFmtId="165" fontId="8" fillId="8" borderId="2" xfId="0" applyNumberFormat="1" applyFont="1" applyFill="1" applyBorder="1" applyAlignment="1">
      <alignment horizontal="center"/>
    </xf>
    <xf numFmtId="165" fontId="0" fillId="8" borderId="4" xfId="0" applyNumberFormat="1" applyFill="1" applyBorder="1" applyAlignment="1">
      <alignment horizontal="center"/>
    </xf>
    <xf numFmtId="0" fontId="3" fillId="0" borderId="37" xfId="0" applyFont="1" applyBorder="1" applyAlignment="1">
      <alignment horizontal="center" vertical="center" wrapText="1"/>
    </xf>
    <xf numFmtId="165" fontId="0" fillId="8" borderId="4" xfId="0" applyNumberFormat="1" applyFill="1" applyBorder="1" applyProtection="1">
      <protection locked="0"/>
    </xf>
    <xf numFmtId="0" fontId="23" fillId="0" borderId="0" xfId="0" applyFont="1"/>
    <xf numFmtId="0" fontId="15" fillId="11" borderId="13" xfId="0" applyFont="1" applyFill="1" applyBorder="1"/>
    <xf numFmtId="49" fontId="8" fillId="0" borderId="24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/>
    </xf>
    <xf numFmtId="49" fontId="8" fillId="0" borderId="20" xfId="0" applyNumberFormat="1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25" fillId="0" borderId="19" xfId="2" applyNumberFormat="1" applyFont="1" applyBorder="1" applyAlignment="1">
      <alignment wrapText="1"/>
    </xf>
    <xf numFmtId="49" fontId="25" fillId="0" borderId="19" xfId="2" applyNumberFormat="1" applyFont="1" applyBorder="1" applyAlignment="1">
      <alignment vertical="top" wrapText="1"/>
    </xf>
    <xf numFmtId="49" fontId="25" fillId="0" borderId="19" xfId="2" applyNumberFormat="1" applyFont="1" applyBorder="1" applyAlignment="1">
      <alignment horizontal="left" wrapText="1"/>
    </xf>
    <xf numFmtId="49" fontId="0" fillId="0" borderId="1" xfId="0" applyNumberFormat="1" applyBorder="1" applyAlignment="1">
      <alignment horizontal="center"/>
    </xf>
    <xf numFmtId="49" fontId="8" fillId="0" borderId="19" xfId="0" applyNumberFormat="1" applyFont="1" applyBorder="1" applyAlignment="1">
      <alignment wrapText="1"/>
    </xf>
    <xf numFmtId="0" fontId="8" fillId="0" borderId="64" xfId="0" applyFont="1" applyBorder="1" applyAlignment="1">
      <alignment wrapText="1"/>
    </xf>
    <xf numFmtId="165" fontId="15" fillId="0" borderId="13" xfId="0" applyNumberFormat="1" applyFont="1" applyBorder="1"/>
    <xf numFmtId="165" fontId="15" fillId="0" borderId="15" xfId="0" applyNumberFormat="1" applyFont="1" applyBorder="1"/>
    <xf numFmtId="165" fontId="23" fillId="0" borderId="4" xfId="0" applyNumberFormat="1" applyFont="1" applyBorder="1"/>
    <xf numFmtId="165" fontId="8" fillId="7" borderId="25" xfId="0" applyNumberFormat="1" applyFont="1" applyFill="1" applyBorder="1" applyAlignment="1">
      <alignment horizontal="center"/>
    </xf>
    <xf numFmtId="165" fontId="8" fillId="0" borderId="61" xfId="0" applyNumberFormat="1" applyFont="1" applyBorder="1" applyAlignment="1">
      <alignment horizontal="center"/>
    </xf>
    <xf numFmtId="165" fontId="8" fillId="7" borderId="48" xfId="0" applyNumberFormat="1" applyFont="1" applyFill="1" applyBorder="1" applyAlignment="1">
      <alignment horizontal="center"/>
    </xf>
    <xf numFmtId="165" fontId="8" fillId="0" borderId="69" xfId="0" applyNumberFormat="1" applyFont="1" applyBorder="1" applyAlignment="1">
      <alignment horizontal="center"/>
    </xf>
    <xf numFmtId="165" fontId="8" fillId="0" borderId="54" xfId="0" applyNumberFormat="1" applyFont="1" applyBorder="1" applyAlignment="1">
      <alignment horizontal="center"/>
    </xf>
    <xf numFmtId="0" fontId="3" fillId="8" borderId="0" xfId="0" applyFont="1" applyFill="1" applyAlignment="1">
      <alignment horizontal="left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6" fontId="0" fillId="0" borderId="22" xfId="0" applyNumberFormat="1" applyBorder="1" applyAlignment="1">
      <alignment horizontal="center"/>
    </xf>
    <xf numFmtId="166" fontId="0" fillId="0" borderId="29" xfId="0" applyNumberFormat="1" applyBorder="1" applyAlignment="1">
      <alignment horizontal="center"/>
    </xf>
    <xf numFmtId="166" fontId="0" fillId="0" borderId="35" xfId="0" applyNumberFormat="1" applyBorder="1" applyAlignment="1">
      <alignment horizontal="center"/>
    </xf>
    <xf numFmtId="166" fontId="0" fillId="0" borderId="3" xfId="0" applyNumberFormat="1" applyBorder="1"/>
    <xf numFmtId="166" fontId="0" fillId="0" borderId="59" xfId="0" applyNumberFormat="1" applyBorder="1" applyAlignment="1">
      <alignment horizontal="center"/>
    </xf>
    <xf numFmtId="166" fontId="0" fillId="0" borderId="44" xfId="0" applyNumberFormat="1" applyBorder="1" applyAlignment="1">
      <alignment horizontal="center"/>
    </xf>
    <xf numFmtId="166" fontId="0" fillId="0" borderId="47" xfId="0" applyNumberFormat="1" applyBorder="1" applyAlignment="1">
      <alignment horizontal="center"/>
    </xf>
    <xf numFmtId="166" fontId="25" fillId="0" borderId="2" xfId="2" applyNumberFormat="1" applyFon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19" xfId="0" applyNumberFormat="1" applyBorder="1" applyAlignment="1">
      <alignment horizontal="center"/>
    </xf>
    <xf numFmtId="166" fontId="0" fillId="0" borderId="1" xfId="0" applyNumberFormat="1" applyBorder="1"/>
    <xf numFmtId="166" fontId="0" fillId="0" borderId="26" xfId="0" applyNumberFormat="1" applyBorder="1" applyAlignment="1">
      <alignment horizontal="center"/>
    </xf>
    <xf numFmtId="166" fontId="0" fillId="0" borderId="28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66" fontId="25" fillId="0" borderId="1" xfId="2" applyNumberFormat="1" applyFont="1" applyBorder="1" applyAlignment="1">
      <alignment horizontal="center"/>
    </xf>
    <xf numFmtId="166" fontId="0" fillId="0" borderId="24" xfId="0" applyNumberForma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166" fontId="0" fillId="0" borderId="62" xfId="0" applyNumberFormat="1" applyBorder="1" applyAlignment="1">
      <alignment horizontal="center"/>
    </xf>
    <xf numFmtId="166" fontId="0" fillId="0" borderId="38" xfId="0" applyNumberFormat="1" applyBorder="1" applyAlignment="1">
      <alignment horizontal="center"/>
    </xf>
    <xf numFmtId="49" fontId="8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67" fontId="3" fillId="0" borderId="0" xfId="0" applyNumberFormat="1" applyFont="1"/>
    <xf numFmtId="49" fontId="3" fillId="0" borderId="0" xfId="0" applyNumberFormat="1" applyFont="1"/>
    <xf numFmtId="165" fontId="0" fillId="0" borderId="0" xfId="0" applyNumberFormat="1" applyAlignment="1">
      <alignment horizontal="center"/>
    </xf>
    <xf numFmtId="0" fontId="1" fillId="0" borderId="16" xfId="0" applyFont="1" applyBorder="1"/>
    <xf numFmtId="0" fontId="1" fillId="0" borderId="7" xfId="0" applyFont="1" applyBorder="1"/>
    <xf numFmtId="0" fontId="1" fillId="0" borderId="7" xfId="0" applyFont="1" applyBorder="1" applyAlignment="1">
      <alignment wrapText="1"/>
    </xf>
    <xf numFmtId="165" fontId="1" fillId="7" borderId="29" xfId="0" applyNumberFormat="1" applyFont="1" applyFill="1" applyBorder="1" applyAlignment="1">
      <alignment horizontal="center"/>
    </xf>
    <xf numFmtId="165" fontId="1" fillId="7" borderId="22" xfId="0" applyNumberFormat="1" applyFont="1" applyFill="1" applyBorder="1" applyAlignment="1">
      <alignment horizontal="center"/>
    </xf>
    <xf numFmtId="0" fontId="1" fillId="0" borderId="59" xfId="0" applyFont="1" applyBorder="1"/>
    <xf numFmtId="0" fontId="1" fillId="0" borderId="26" xfId="0" applyFont="1" applyBorder="1"/>
    <xf numFmtId="0" fontId="1" fillId="0" borderId="0" xfId="0" applyFont="1"/>
    <xf numFmtId="0" fontId="1" fillId="0" borderId="4" xfId="0" applyFont="1" applyBorder="1"/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49" fontId="1" fillId="0" borderId="48" xfId="0" applyNumberFormat="1" applyFont="1" applyBorder="1"/>
    <xf numFmtId="0" fontId="1" fillId="0" borderId="19" xfId="0" applyFont="1" applyBorder="1"/>
    <xf numFmtId="165" fontId="8" fillId="0" borderId="22" xfId="0" applyNumberFormat="1" applyFont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0" fillId="0" borderId="1" xfId="0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1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49" fontId="1" fillId="9" borderId="23" xfId="0" applyNumberFormat="1" applyFont="1" applyFill="1" applyBorder="1"/>
    <xf numFmtId="0" fontId="1" fillId="0" borderId="57" xfId="0" applyFont="1" applyBorder="1" applyAlignment="1">
      <alignment wrapText="1"/>
    </xf>
    <xf numFmtId="0" fontId="1" fillId="0" borderId="25" xfId="0" applyFont="1" applyBorder="1"/>
    <xf numFmtId="0" fontId="1" fillId="0" borderId="48" xfId="0" applyFont="1" applyBorder="1" applyAlignment="1">
      <alignment horizontal="left"/>
    </xf>
    <xf numFmtId="0" fontId="1" fillId="0" borderId="48" xfId="0" applyFont="1" applyBorder="1"/>
    <xf numFmtId="0" fontId="1" fillId="0" borderId="10" xfId="0" applyFont="1" applyBorder="1"/>
    <xf numFmtId="165" fontId="1" fillId="7" borderId="28" xfId="0" applyNumberFormat="1" applyFont="1" applyFill="1" applyBorder="1" applyAlignment="1">
      <alignment horizontal="center"/>
    </xf>
    <xf numFmtId="165" fontId="1" fillId="7" borderId="1" xfId="0" applyNumberFormat="1" applyFont="1" applyFill="1" applyBorder="1" applyAlignment="1">
      <alignment horizontal="center"/>
    </xf>
    <xf numFmtId="165" fontId="1" fillId="7" borderId="4" xfId="0" applyNumberFormat="1" applyFont="1" applyFill="1" applyBorder="1" applyAlignment="1">
      <alignment horizontal="center"/>
    </xf>
    <xf numFmtId="0" fontId="1" fillId="0" borderId="2" xfId="0" applyFont="1" applyBorder="1" applyAlignment="1">
      <alignment wrapText="1"/>
    </xf>
    <xf numFmtId="0" fontId="14" fillId="0" borderId="2" xfId="0" applyFont="1" applyBorder="1" applyAlignment="1">
      <alignment wrapText="1"/>
    </xf>
    <xf numFmtId="0" fontId="1" fillId="0" borderId="9" xfId="0" applyFont="1" applyBorder="1"/>
    <xf numFmtId="0" fontId="1" fillId="0" borderId="9" xfId="0" applyFont="1" applyBorder="1" applyAlignment="1">
      <alignment wrapText="1"/>
    </xf>
    <xf numFmtId="0" fontId="14" fillId="0" borderId="9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6" fillId="0" borderId="0" xfId="0" applyFont="1" applyAlignment="1">
      <alignment horizontal="center" vertical="center" wrapText="1"/>
    </xf>
    <xf numFmtId="165" fontId="26" fillId="0" borderId="0" xfId="0" applyNumberFormat="1" applyFont="1"/>
    <xf numFmtId="49" fontId="1" fillId="9" borderId="4" xfId="0" applyNumberFormat="1" applyFont="1" applyFill="1" applyBorder="1"/>
    <xf numFmtId="0" fontId="12" fillId="0" borderId="70" xfId="0" applyFont="1" applyBorder="1"/>
    <xf numFmtId="0" fontId="12" fillId="0" borderId="71" xfId="0" applyFont="1" applyBorder="1"/>
    <xf numFmtId="0" fontId="24" fillId="9" borderId="1" xfId="0" applyFont="1" applyFill="1" applyBorder="1" applyAlignment="1">
      <alignment horizontal="left"/>
    </xf>
    <xf numFmtId="0" fontId="23" fillId="9" borderId="1" xfId="0" applyFont="1" applyFill="1" applyBorder="1"/>
    <xf numFmtId="0" fontId="12" fillId="0" borderId="0" xfId="0" applyFont="1" applyAlignment="1">
      <alignment horizontal="center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3" fillId="0" borderId="72" xfId="0" applyFont="1" applyBorder="1"/>
    <xf numFmtId="0" fontId="3" fillId="0" borderId="73" xfId="0" applyFont="1" applyBorder="1"/>
    <xf numFmtId="0" fontId="3" fillId="0" borderId="74" xfId="0" applyFont="1" applyBorder="1"/>
    <xf numFmtId="0" fontId="3" fillId="0" borderId="45" xfId="0" applyFont="1" applyBorder="1"/>
    <xf numFmtId="0" fontId="15" fillId="0" borderId="27" xfId="0" applyFont="1" applyBorder="1" applyAlignment="1">
      <alignment horizontal="center" vertical="center" wrapText="1"/>
    </xf>
    <xf numFmtId="0" fontId="15" fillId="0" borderId="63" xfId="0" applyFont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3" fillId="2" borderId="13" xfId="0" applyFont="1" applyFill="1" applyBorder="1"/>
    <xf numFmtId="0" fontId="3" fillId="2" borderId="14" xfId="0" applyFont="1" applyFill="1" applyBorder="1"/>
    <xf numFmtId="0" fontId="0" fillId="0" borderId="13" xfId="0" applyBorder="1"/>
    <xf numFmtId="0" fontId="0" fillId="0" borderId="15" xfId="0" applyBorder="1"/>
    <xf numFmtId="0" fontId="8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56" xfId="0" applyBorder="1"/>
    <xf numFmtId="0" fontId="0" fillId="0" borderId="51" xfId="0" applyBorder="1"/>
    <xf numFmtId="0" fontId="8" fillId="9" borderId="36" xfId="0" applyFont="1" applyFill="1" applyBorder="1"/>
    <xf numFmtId="0" fontId="0" fillId="9" borderId="26" xfId="0" applyFill="1" applyBorder="1"/>
    <xf numFmtId="0" fontId="8" fillId="0" borderId="36" xfId="0" applyFont="1" applyBorder="1"/>
    <xf numFmtId="0" fontId="0" fillId="0" borderId="26" xfId="0" applyBorder="1"/>
    <xf numFmtId="0" fontId="0" fillId="2" borderId="1" xfId="0" applyFill="1" applyBorder="1"/>
    <xf numFmtId="0" fontId="0" fillId="0" borderId="43" xfId="0" applyBorder="1"/>
    <xf numFmtId="0" fontId="0" fillId="0" borderId="59" xfId="0" applyBorder="1"/>
    <xf numFmtId="0" fontId="0" fillId="0" borderId="36" xfId="0" applyBorder="1"/>
    <xf numFmtId="49" fontId="0" fillId="0" borderId="19" xfId="0" applyNumberFormat="1" applyBorder="1"/>
    <xf numFmtId="49" fontId="0" fillId="0" borderId="26" xfId="0" applyNumberFormat="1" applyBorder="1"/>
    <xf numFmtId="49" fontId="8" fillId="0" borderId="19" xfId="0" applyNumberFormat="1" applyFont="1" applyBorder="1"/>
    <xf numFmtId="49" fontId="8" fillId="0" borderId="26" xfId="0" applyNumberFormat="1" applyFont="1" applyBorder="1"/>
    <xf numFmtId="165" fontId="0" fillId="8" borderId="32" xfId="0" applyNumberFormat="1" applyFill="1" applyBorder="1" applyAlignment="1">
      <alignment vertical="center"/>
    </xf>
    <xf numFmtId="165" fontId="0" fillId="8" borderId="3" xfId="0" applyNumberFormat="1" applyFill="1" applyBorder="1" applyAlignment="1">
      <alignment vertical="center"/>
    </xf>
    <xf numFmtId="165" fontId="13" fillId="8" borderId="19" xfId="0" applyNumberFormat="1" applyFont="1" applyFill="1" applyBorder="1"/>
    <xf numFmtId="0" fontId="0" fillId="8" borderId="28" xfId="0" applyFill="1" applyBorder="1"/>
    <xf numFmtId="0" fontId="0" fillId="8" borderId="26" xfId="0" applyFill="1" applyBorder="1"/>
    <xf numFmtId="165" fontId="0" fillId="0" borderId="18" xfId="0" applyNumberFormat="1" applyBorder="1" applyAlignment="1">
      <alignment wrapText="1"/>
    </xf>
    <xf numFmtId="0" fontId="0" fillId="0" borderId="18" xfId="0" applyBorder="1" applyAlignment="1">
      <alignment wrapText="1"/>
    </xf>
    <xf numFmtId="0" fontId="0" fillId="0" borderId="15" xfId="0" applyBorder="1" applyAlignment="1">
      <alignment wrapText="1"/>
    </xf>
    <xf numFmtId="165" fontId="0" fillId="0" borderId="39" xfId="0" applyNumberFormat="1" applyBorder="1" applyAlignment="1">
      <alignment wrapText="1"/>
    </xf>
    <xf numFmtId="165" fontId="9" fillId="0" borderId="39" xfId="0" applyNumberFormat="1" applyFont="1" applyBorder="1" applyAlignment="1">
      <alignment wrapText="1"/>
    </xf>
    <xf numFmtId="0" fontId="3" fillId="9" borderId="17" xfId="0" applyFont="1" applyFill="1" applyBorder="1" applyAlignment="1">
      <alignment wrapText="1"/>
    </xf>
    <xf numFmtId="0" fontId="0" fillId="9" borderId="49" xfId="0" applyFill="1" applyBorder="1"/>
    <xf numFmtId="0" fontId="3" fillId="0" borderId="43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8" fillId="0" borderId="17" xfId="0" applyFont="1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8" fillId="10" borderId="36" xfId="0" applyFont="1" applyFill="1" applyBorder="1"/>
    <xf numFmtId="0" fontId="0" fillId="0" borderId="28" xfId="0" applyBorder="1"/>
    <xf numFmtId="0" fontId="3" fillId="0" borderId="13" xfId="0" applyFont="1" applyBorder="1"/>
    <xf numFmtId="0" fontId="3" fillId="0" borderId="15" xfId="0" applyFont="1" applyBorder="1"/>
    <xf numFmtId="0" fontId="8" fillId="0" borderId="67" xfId="0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55" xfId="0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67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1" fillId="10" borderId="36" xfId="0" applyFont="1" applyFill="1" applyBorder="1"/>
    <xf numFmtId="0" fontId="1" fillId="0" borderId="68" xfId="0" applyFont="1" applyBorder="1" applyAlignment="1">
      <alignment horizontal="center" vertical="center" wrapText="1"/>
    </xf>
    <xf numFmtId="0" fontId="0" fillId="0" borderId="76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14" fontId="3" fillId="8" borderId="0" xfId="0" applyNumberFormat="1" applyFont="1" applyFill="1" applyAlignment="1">
      <alignment horizontal="left"/>
    </xf>
    <xf numFmtId="14" fontId="0" fillId="0" borderId="0" xfId="0" applyNumberFormat="1" applyAlignment="1">
      <alignment horizontal="left"/>
    </xf>
    <xf numFmtId="0" fontId="3" fillId="0" borderId="0" xfId="0" applyFont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0" fillId="0" borderId="49" xfId="0" applyNumberFormat="1" applyBorder="1" applyAlignment="1">
      <alignment horizontal="center" vertical="center" wrapText="1"/>
    </xf>
    <xf numFmtId="0" fontId="0" fillId="0" borderId="49" xfId="0" applyBorder="1"/>
    <xf numFmtId="0" fontId="0" fillId="0" borderId="60" xfId="0" applyBorder="1" applyAlignment="1">
      <alignment horizontal="center"/>
    </xf>
  </cellXfs>
  <cellStyles count="3">
    <cellStyle name="Normální" xfId="0" builtinId="0"/>
    <cellStyle name="Normální 2" xfId="1" xr:uid="{00000000-0005-0000-0000-000002000000}"/>
    <cellStyle name="Normální 3" xfId="2" xr:uid="{00000000-0005-0000-0000-00000300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249977111117893"/>
    <pageSetUpPr fitToPage="1"/>
  </sheetPr>
  <dimension ref="A1:E174"/>
  <sheetViews>
    <sheetView showGridLines="0" tabSelected="1" topLeftCell="A136" zoomScaleNormal="100" workbookViewId="0">
      <selection activeCell="B163" sqref="B163"/>
    </sheetView>
  </sheetViews>
  <sheetFormatPr defaultRowHeight="12.75" x14ac:dyDescent="0.2"/>
  <cols>
    <col min="1" max="1" width="44.28515625" customWidth="1"/>
    <col min="2" max="4" width="25.7109375" customWidth="1"/>
    <col min="5" max="5" width="21.42578125" customWidth="1"/>
  </cols>
  <sheetData>
    <row r="1" spans="1:5" ht="26.25" x14ac:dyDescent="0.4">
      <c r="A1" s="21" t="s">
        <v>211</v>
      </c>
      <c r="B1" s="21"/>
      <c r="E1" s="200" t="s">
        <v>151</v>
      </c>
    </row>
    <row r="2" spans="1:5" ht="26.25" x14ac:dyDescent="0.4">
      <c r="A2" s="21"/>
      <c r="B2" s="21"/>
      <c r="C2" s="105"/>
      <c r="D2" s="92" t="s">
        <v>186</v>
      </c>
      <c r="E2" s="201" t="s">
        <v>150</v>
      </c>
    </row>
    <row r="3" spans="1:5" ht="69.75" customHeight="1" x14ac:dyDescent="0.25">
      <c r="A3" s="92" t="s">
        <v>74</v>
      </c>
      <c r="C3" s="381"/>
      <c r="D3" s="382"/>
      <c r="E3" s="202" t="s">
        <v>152</v>
      </c>
    </row>
    <row r="4" spans="1:5" ht="14.25" customHeight="1" x14ac:dyDescent="0.25">
      <c r="A4" s="92"/>
    </row>
    <row r="5" spans="1:5" ht="17.25" customHeight="1" x14ac:dyDescent="0.2">
      <c r="A5" s="95" t="s">
        <v>116</v>
      </c>
      <c r="B5" s="135" t="s">
        <v>120</v>
      </c>
      <c r="C5" s="136"/>
    </row>
    <row r="6" spans="1:5" ht="17.25" customHeight="1" x14ac:dyDescent="0.2">
      <c r="A6" s="2"/>
      <c r="B6" s="138" t="s">
        <v>83</v>
      </c>
      <c r="C6" s="138" t="s">
        <v>84</v>
      </c>
      <c r="D6" s="138" t="s">
        <v>85</v>
      </c>
    </row>
    <row r="7" spans="1:5" ht="18" customHeight="1" x14ac:dyDescent="0.2">
      <c r="A7" s="137" t="s">
        <v>117</v>
      </c>
      <c r="B7" s="13">
        <v>0</v>
      </c>
      <c r="C7" s="13"/>
      <c r="D7" s="13">
        <f>B7-C7</f>
        <v>0</v>
      </c>
    </row>
    <row r="8" spans="1:5" ht="18" customHeight="1" x14ac:dyDescent="0.2">
      <c r="A8" s="137" t="s">
        <v>118</v>
      </c>
      <c r="B8" s="13">
        <v>0</v>
      </c>
      <c r="C8" s="197" t="s">
        <v>58</v>
      </c>
      <c r="D8" s="197" t="s">
        <v>58</v>
      </c>
    </row>
    <row r="9" spans="1:5" ht="18" customHeight="1" x14ac:dyDescent="0.2">
      <c r="A9" s="137" t="s">
        <v>119</v>
      </c>
      <c r="B9" s="13">
        <v>0</v>
      </c>
      <c r="C9" s="197" t="s">
        <v>58</v>
      </c>
      <c r="D9" s="197" t="s">
        <v>58</v>
      </c>
    </row>
    <row r="10" spans="1:5" ht="17.100000000000001" customHeight="1" x14ac:dyDescent="0.2"/>
    <row r="11" spans="1:5" ht="17.100000000000001" customHeight="1" thickBot="1" x14ac:dyDescent="0.25">
      <c r="A11" s="95" t="s">
        <v>125</v>
      </c>
      <c r="B11" s="95"/>
    </row>
    <row r="12" spans="1:5" ht="17.100000000000001" customHeight="1" thickBot="1" x14ac:dyDescent="0.25">
      <c r="A12" s="22"/>
      <c r="B12" s="79" t="s">
        <v>83</v>
      </c>
      <c r="C12" s="80" t="s">
        <v>84</v>
      </c>
      <c r="D12" s="70" t="s">
        <v>85</v>
      </c>
    </row>
    <row r="13" spans="1:5" ht="18" customHeight="1" x14ac:dyDescent="0.2">
      <c r="A13" s="83" t="s">
        <v>0</v>
      </c>
      <c r="B13" s="84">
        <v>0</v>
      </c>
      <c r="C13" s="85">
        <v>0</v>
      </c>
      <c r="D13" s="58">
        <f>B13-C13</f>
        <v>0</v>
      </c>
    </row>
    <row r="14" spans="1:5" ht="18" customHeight="1" x14ac:dyDescent="0.2">
      <c r="A14" s="28" t="s">
        <v>1</v>
      </c>
      <c r="B14" s="13">
        <v>0</v>
      </c>
      <c r="C14" s="198" t="s">
        <v>58</v>
      </c>
      <c r="D14" s="35">
        <f>B14</f>
        <v>0</v>
      </c>
    </row>
    <row r="15" spans="1:5" ht="18" customHeight="1" x14ac:dyDescent="0.2">
      <c r="A15" s="28" t="s">
        <v>2</v>
      </c>
      <c r="B15" s="13">
        <v>0</v>
      </c>
      <c r="C15" s="189" t="s">
        <v>58</v>
      </c>
      <c r="D15" s="35">
        <f>B15</f>
        <v>0</v>
      </c>
    </row>
    <row r="16" spans="1:5" ht="18" customHeight="1" x14ac:dyDescent="0.2">
      <c r="A16" s="169" t="s">
        <v>139</v>
      </c>
      <c r="B16" s="168">
        <v>0</v>
      </c>
      <c r="C16" s="189" t="s">
        <v>58</v>
      </c>
      <c r="D16" s="35">
        <f>B16</f>
        <v>0</v>
      </c>
    </row>
    <row r="17" spans="1:5" ht="18" customHeight="1" thickBot="1" x14ac:dyDescent="0.25">
      <c r="A17" s="170" t="s">
        <v>140</v>
      </c>
      <c r="B17" s="14">
        <v>0</v>
      </c>
      <c r="C17" s="199" t="s">
        <v>86</v>
      </c>
      <c r="D17" s="82">
        <f>B17</f>
        <v>0</v>
      </c>
    </row>
    <row r="18" spans="1:5" ht="18" customHeight="1" thickBot="1" x14ac:dyDescent="0.25">
      <c r="A18" s="171" t="s">
        <v>141</v>
      </c>
      <c r="B18" s="172">
        <v>0</v>
      </c>
      <c r="C18" s="173" t="s">
        <v>142</v>
      </c>
      <c r="D18" s="3"/>
    </row>
    <row r="19" spans="1:5" ht="17.100000000000001" customHeight="1" x14ac:dyDescent="0.2">
      <c r="B19" s="24"/>
      <c r="C19" s="87"/>
      <c r="D19" s="3"/>
    </row>
    <row r="20" spans="1:5" ht="17.100000000000001" customHeight="1" thickBot="1" x14ac:dyDescent="0.25">
      <c r="A20" s="383" t="s">
        <v>87</v>
      </c>
      <c r="B20" s="384"/>
      <c r="C20" s="384"/>
      <c r="D20" s="384"/>
      <c r="E20" s="104" t="s">
        <v>129</v>
      </c>
    </row>
    <row r="21" spans="1:5" ht="46.5" customHeight="1" thickBot="1" x14ac:dyDescent="0.25">
      <c r="A21" s="11" t="s">
        <v>88</v>
      </c>
      <c r="B21" s="88" t="s">
        <v>89</v>
      </c>
      <c r="C21" s="192" t="s">
        <v>90</v>
      </c>
      <c r="D21" s="194" t="s">
        <v>148</v>
      </c>
      <c r="E21" t="s">
        <v>130</v>
      </c>
    </row>
    <row r="22" spans="1:5" ht="31.5" customHeight="1" x14ac:dyDescent="0.2">
      <c r="A22" s="91"/>
      <c r="B22" s="85">
        <v>0</v>
      </c>
      <c r="C22" s="192"/>
      <c r="D22" s="193"/>
      <c r="E22" s="140">
        <f>(B13-B7+B14-B8+B15-B9)-(B22+B23+B24)+(B17+B18)</f>
        <v>0</v>
      </c>
    </row>
    <row r="23" spans="1:5" ht="31.5" customHeight="1" x14ac:dyDescent="0.2">
      <c r="A23" s="90"/>
      <c r="B23" s="6">
        <v>0</v>
      </c>
      <c r="C23" s="192"/>
      <c r="D23" s="193"/>
    </row>
    <row r="24" spans="1:5" ht="31.5" customHeight="1" thickBot="1" x14ac:dyDescent="0.25">
      <c r="A24" s="89"/>
      <c r="B24" s="81">
        <v>0</v>
      </c>
      <c r="C24" s="192"/>
      <c r="D24" s="193"/>
    </row>
    <row r="25" spans="1:5" ht="17.100000000000001" customHeight="1" x14ac:dyDescent="0.2"/>
    <row r="26" spans="1:5" ht="17.100000000000001" customHeight="1" thickBot="1" x14ac:dyDescent="0.25">
      <c r="A26" s="2" t="s">
        <v>121</v>
      </c>
      <c r="B26" s="182" t="s">
        <v>75</v>
      </c>
    </row>
    <row r="27" spans="1:5" ht="17.100000000000001" customHeight="1" thickBot="1" x14ac:dyDescent="0.25">
      <c r="A27" s="387"/>
      <c r="B27" s="388"/>
      <c r="C27" s="11" t="s">
        <v>8</v>
      </c>
      <c r="D27" s="12" t="s">
        <v>9</v>
      </c>
      <c r="E27" s="1"/>
    </row>
    <row r="28" spans="1:5" ht="17.100000000000001" customHeight="1" x14ac:dyDescent="0.2">
      <c r="A28" s="398" t="s">
        <v>3</v>
      </c>
      <c r="B28" s="399"/>
      <c r="C28" s="174">
        <f>C36-SUM(C29:C35)</f>
        <v>0</v>
      </c>
      <c r="D28" s="10"/>
      <c r="E28" s="3"/>
    </row>
    <row r="29" spans="1:5" ht="17.100000000000001" customHeight="1" x14ac:dyDescent="0.2">
      <c r="A29" s="400" t="s">
        <v>4</v>
      </c>
      <c r="B29" s="396"/>
      <c r="C29" s="163">
        <f>D101</f>
        <v>0</v>
      </c>
      <c r="D29" s="9"/>
      <c r="E29" s="3"/>
    </row>
    <row r="30" spans="1:5" ht="17.100000000000001" customHeight="1" x14ac:dyDescent="0.2">
      <c r="A30" s="400" t="s">
        <v>5</v>
      </c>
      <c r="B30" s="396"/>
      <c r="C30" s="163">
        <f>D119</f>
        <v>0</v>
      </c>
      <c r="D30" s="9"/>
      <c r="E30" s="3"/>
    </row>
    <row r="31" spans="1:5" ht="17.100000000000001" customHeight="1" x14ac:dyDescent="0.2">
      <c r="A31" s="400" t="s">
        <v>6</v>
      </c>
      <c r="B31" s="396"/>
      <c r="C31" s="163">
        <f>D73</f>
        <v>0</v>
      </c>
      <c r="D31" s="9"/>
      <c r="E31" s="3"/>
    </row>
    <row r="32" spans="1:5" ht="17.100000000000001" customHeight="1" x14ac:dyDescent="0.2">
      <c r="A32" s="393" t="s">
        <v>149</v>
      </c>
      <c r="B32" s="394"/>
      <c r="C32" s="6">
        <v>0</v>
      </c>
      <c r="D32" s="9"/>
      <c r="E32" s="3"/>
    </row>
    <row r="33" spans="1:5" ht="17.100000000000001" customHeight="1" x14ac:dyDescent="0.2">
      <c r="A33" s="393" t="s">
        <v>149</v>
      </c>
      <c r="B33" s="394"/>
      <c r="C33" s="6">
        <v>0</v>
      </c>
      <c r="D33" s="9"/>
      <c r="E33" s="3"/>
    </row>
    <row r="34" spans="1:5" ht="17.100000000000001" customHeight="1" x14ac:dyDescent="0.2">
      <c r="A34" s="195" t="s">
        <v>149</v>
      </c>
      <c r="B34" s="196"/>
      <c r="C34" s="6">
        <v>0</v>
      </c>
      <c r="D34" s="9"/>
      <c r="E34" s="3"/>
    </row>
    <row r="35" spans="1:5" ht="17.100000000000001" customHeight="1" thickBot="1" x14ac:dyDescent="0.25">
      <c r="A35" s="395" t="s">
        <v>97</v>
      </c>
      <c r="B35" s="396"/>
      <c r="C35" s="166">
        <f>D84</f>
        <v>0</v>
      </c>
      <c r="D35" s="16"/>
      <c r="E35" s="3"/>
    </row>
    <row r="36" spans="1:5" ht="17.100000000000001" customHeight="1" thickBot="1" x14ac:dyDescent="0.25">
      <c r="A36" s="385" t="s">
        <v>7</v>
      </c>
      <c r="B36" s="386"/>
      <c r="C36" s="142">
        <v>0</v>
      </c>
      <c r="D36" s="18">
        <f>SUM(D28:D35)</f>
        <v>0</v>
      </c>
      <c r="E36" s="3"/>
    </row>
    <row r="37" spans="1:5" ht="17.100000000000001" customHeight="1" thickBot="1" x14ac:dyDescent="0.25">
      <c r="A37" s="29" t="s">
        <v>10</v>
      </c>
      <c r="B37" s="30"/>
      <c r="C37" s="164">
        <f>D83</f>
        <v>0</v>
      </c>
      <c r="D37" s="18"/>
      <c r="E37" s="3"/>
    </row>
    <row r="38" spans="1:5" ht="17.100000000000001" customHeight="1" thickBot="1" x14ac:dyDescent="0.25">
      <c r="A38" s="68" t="s">
        <v>47</v>
      </c>
      <c r="B38" s="30"/>
      <c r="C38" s="17">
        <v>0</v>
      </c>
      <c r="D38" s="18"/>
      <c r="E38" s="3"/>
    </row>
    <row r="39" spans="1:5" ht="17.100000000000001" customHeight="1" thickBot="1" x14ac:dyDescent="0.25">
      <c r="A39" s="68" t="s">
        <v>48</v>
      </c>
      <c r="B39" s="30"/>
      <c r="C39" s="17">
        <v>0</v>
      </c>
      <c r="D39" s="18"/>
      <c r="E39" s="3"/>
    </row>
    <row r="40" spans="1:5" ht="17.100000000000001" customHeight="1" thickBot="1" x14ac:dyDescent="0.25">
      <c r="C40" s="3"/>
    </row>
    <row r="41" spans="1:5" ht="17.100000000000001" customHeight="1" thickBot="1" x14ac:dyDescent="0.25">
      <c r="A41" s="391"/>
      <c r="B41" s="392"/>
      <c r="C41" s="11" t="s">
        <v>12</v>
      </c>
      <c r="D41" s="12" t="s">
        <v>13</v>
      </c>
    </row>
    <row r="42" spans="1:5" ht="17.100000000000001" customHeight="1" x14ac:dyDescent="0.2">
      <c r="A42" s="389" t="s">
        <v>122</v>
      </c>
      <c r="B42" s="390"/>
      <c r="C42" s="8">
        <v>0</v>
      </c>
      <c r="D42" s="19"/>
    </row>
    <row r="43" spans="1:5" ht="17.100000000000001" customHeight="1" x14ac:dyDescent="0.2">
      <c r="A43" s="389" t="s">
        <v>123</v>
      </c>
      <c r="B43" s="390"/>
      <c r="C43" s="6">
        <v>0</v>
      </c>
      <c r="D43" s="19"/>
    </row>
    <row r="44" spans="1:5" ht="17.100000000000001" customHeight="1" x14ac:dyDescent="0.2">
      <c r="A44" s="389" t="s">
        <v>138</v>
      </c>
      <c r="B44" s="390"/>
      <c r="C44" s="165">
        <f>D85</f>
        <v>0</v>
      </c>
      <c r="D44" s="19"/>
    </row>
    <row r="45" spans="1:5" ht="17.100000000000001" customHeight="1" x14ac:dyDescent="0.2">
      <c r="A45" s="397" t="s">
        <v>11</v>
      </c>
      <c r="B45" s="397"/>
      <c r="C45" s="6">
        <v>0</v>
      </c>
      <c r="D45" s="19"/>
    </row>
    <row r="46" spans="1:5" ht="18" customHeight="1" x14ac:dyDescent="0.2">
      <c r="A46" s="389" t="s">
        <v>49</v>
      </c>
      <c r="B46" s="390"/>
      <c r="C46" s="6">
        <v>0</v>
      </c>
      <c r="D46" s="20"/>
    </row>
    <row r="47" spans="1:5" ht="17.100000000000001" customHeight="1" x14ac:dyDescent="0.2"/>
    <row r="48" spans="1:5" ht="17.100000000000001" customHeight="1" thickBot="1" x14ac:dyDescent="0.25">
      <c r="A48" s="93" t="s">
        <v>15</v>
      </c>
      <c r="B48" s="31"/>
    </row>
    <row r="49" spans="1:4" ht="17.100000000000001" customHeight="1" thickBot="1" x14ac:dyDescent="0.25">
      <c r="A49" s="23" t="s">
        <v>14</v>
      </c>
      <c r="B49" s="32">
        <f>SUM(B50:B52)</f>
        <v>0</v>
      </c>
    </row>
    <row r="50" spans="1:4" ht="17.100000000000001" customHeight="1" x14ac:dyDescent="0.2">
      <c r="A50" s="71" t="s">
        <v>79</v>
      </c>
      <c r="B50" s="8">
        <v>0</v>
      </c>
    </row>
    <row r="51" spans="1:4" ht="17.100000000000001" customHeight="1" x14ac:dyDescent="0.2">
      <c r="A51" s="72" t="s">
        <v>80</v>
      </c>
      <c r="B51" s="6">
        <v>0</v>
      </c>
    </row>
    <row r="52" spans="1:4" ht="17.100000000000001" customHeight="1" x14ac:dyDescent="0.2">
      <c r="A52" s="72" t="s">
        <v>81</v>
      </c>
      <c r="B52" s="6">
        <v>0</v>
      </c>
    </row>
    <row r="53" spans="1:4" ht="17.100000000000001" customHeight="1" x14ac:dyDescent="0.2"/>
    <row r="54" spans="1:4" ht="17.100000000000001" customHeight="1" x14ac:dyDescent="0.2">
      <c r="A54" s="107" t="s">
        <v>17</v>
      </c>
      <c r="B54" s="5" t="s">
        <v>22</v>
      </c>
      <c r="C54" s="401" t="s">
        <v>23</v>
      </c>
      <c r="D54" s="402"/>
    </row>
    <row r="55" spans="1:4" ht="17.100000000000001" customHeight="1" x14ac:dyDescent="0.2">
      <c r="A55" s="33" t="s">
        <v>18</v>
      </c>
      <c r="B55" s="6">
        <v>0</v>
      </c>
      <c r="C55" s="401"/>
      <c r="D55" s="402"/>
    </row>
    <row r="56" spans="1:4" ht="17.100000000000001" customHeight="1" x14ac:dyDescent="0.2">
      <c r="A56" s="33" t="s">
        <v>19</v>
      </c>
      <c r="B56" s="6">
        <v>0</v>
      </c>
      <c r="C56" s="401"/>
      <c r="D56" s="402"/>
    </row>
    <row r="57" spans="1:4" ht="17.100000000000001" customHeight="1" x14ac:dyDescent="0.2">
      <c r="A57" s="33" t="s">
        <v>59</v>
      </c>
      <c r="B57" s="6">
        <v>0</v>
      </c>
      <c r="C57" s="401"/>
      <c r="D57" s="402"/>
    </row>
    <row r="58" spans="1:4" ht="17.100000000000001" customHeight="1" x14ac:dyDescent="0.2">
      <c r="A58" s="33" t="s">
        <v>20</v>
      </c>
      <c r="B58" s="6">
        <v>0</v>
      </c>
      <c r="C58" s="401"/>
      <c r="D58" s="402"/>
    </row>
    <row r="59" spans="1:4" ht="17.100000000000001" customHeight="1" x14ac:dyDescent="0.2">
      <c r="A59" s="33" t="s">
        <v>21</v>
      </c>
      <c r="B59" s="141">
        <f>SUM(B60:B61)</f>
        <v>0</v>
      </c>
      <c r="C59" s="401"/>
      <c r="D59" s="402"/>
    </row>
    <row r="60" spans="1:4" ht="17.100000000000001" customHeight="1" x14ac:dyDescent="0.2">
      <c r="A60" s="4" t="s">
        <v>73</v>
      </c>
      <c r="B60" s="165">
        <f>Transfery!C48</f>
        <v>0</v>
      </c>
      <c r="C60" s="403" t="s">
        <v>98</v>
      </c>
      <c r="D60" s="404"/>
    </row>
    <row r="61" spans="1:4" ht="17.100000000000001" customHeight="1" x14ac:dyDescent="0.2">
      <c r="A61" s="4" t="s">
        <v>25</v>
      </c>
      <c r="B61" s="6">
        <v>0</v>
      </c>
      <c r="C61" s="401"/>
      <c r="D61" s="402"/>
    </row>
    <row r="62" spans="1:4" ht="17.100000000000001" customHeight="1" x14ac:dyDescent="0.2">
      <c r="A62" s="33" t="s">
        <v>24</v>
      </c>
      <c r="B62" s="6">
        <v>0</v>
      </c>
      <c r="C62" s="401"/>
      <c r="D62" s="402"/>
    </row>
    <row r="63" spans="1:4" ht="17.100000000000001" customHeight="1" x14ac:dyDescent="0.2">
      <c r="B63" s="3"/>
      <c r="C63" s="34"/>
      <c r="D63" s="34"/>
    </row>
    <row r="64" spans="1:4" ht="17.100000000000001" customHeight="1" x14ac:dyDescent="0.2">
      <c r="A64" s="2" t="s">
        <v>27</v>
      </c>
    </row>
    <row r="65" spans="1:4" ht="17.100000000000001" customHeight="1" x14ac:dyDescent="0.2">
      <c r="A65" s="5"/>
      <c r="B65" s="5" t="s">
        <v>22</v>
      </c>
      <c r="C65" s="338" t="s">
        <v>236</v>
      </c>
      <c r="D65" s="5"/>
    </row>
    <row r="66" spans="1:4" ht="17.100000000000001" customHeight="1" x14ac:dyDescent="0.2">
      <c r="A66" s="33" t="s">
        <v>30</v>
      </c>
      <c r="B66" s="6">
        <v>0</v>
      </c>
      <c r="C66" s="401"/>
      <c r="D66" s="402"/>
    </row>
    <row r="67" spans="1:4" ht="17.100000000000001" customHeight="1" x14ac:dyDescent="0.2">
      <c r="A67" s="33" t="s">
        <v>31</v>
      </c>
      <c r="B67" s="6">
        <v>0</v>
      </c>
      <c r="C67" s="401"/>
      <c r="D67" s="402"/>
    </row>
    <row r="68" spans="1:4" ht="17.100000000000001" customHeight="1" x14ac:dyDescent="0.2">
      <c r="A68" s="33" t="s">
        <v>28</v>
      </c>
      <c r="B68" s="6">
        <v>0</v>
      </c>
      <c r="C68" s="401"/>
      <c r="D68" s="402"/>
    </row>
    <row r="69" spans="1:4" ht="17.100000000000001" customHeight="1" x14ac:dyDescent="0.2">
      <c r="A69" s="33" t="s">
        <v>29</v>
      </c>
      <c r="B69" s="6">
        <v>0</v>
      </c>
      <c r="C69" s="401"/>
      <c r="D69" s="402"/>
    </row>
    <row r="70" spans="1:4" ht="17.100000000000001" customHeight="1" x14ac:dyDescent="0.2">
      <c r="B70" s="3"/>
      <c r="C70" s="34"/>
      <c r="D70" s="34"/>
    </row>
    <row r="71" spans="1:4" ht="17.100000000000001" customHeight="1" thickBot="1" x14ac:dyDescent="0.25">
      <c r="A71" s="2" t="s">
        <v>32</v>
      </c>
    </row>
    <row r="72" spans="1:4" ht="24.95" customHeight="1" thickBot="1" x14ac:dyDescent="0.25">
      <c r="A72" s="94" t="s">
        <v>33</v>
      </c>
      <c r="B72" s="40" t="s">
        <v>22</v>
      </c>
      <c r="C72" s="11" t="s">
        <v>35</v>
      </c>
      <c r="D72" s="40" t="s">
        <v>22</v>
      </c>
    </row>
    <row r="73" spans="1:4" ht="18" customHeight="1" x14ac:dyDescent="0.2">
      <c r="A73" s="327" t="s">
        <v>213</v>
      </c>
      <c r="B73" s="38">
        <v>0</v>
      </c>
      <c r="C73" s="73" t="s">
        <v>82</v>
      </c>
      <c r="D73" s="39">
        <v>0</v>
      </c>
    </row>
    <row r="74" spans="1:4" ht="17.100000000000001" customHeight="1" x14ac:dyDescent="0.2">
      <c r="A74" s="7" t="s">
        <v>34</v>
      </c>
      <c r="B74" s="35">
        <v>0</v>
      </c>
      <c r="C74" s="36" t="s">
        <v>37</v>
      </c>
      <c r="D74" s="37">
        <v>0</v>
      </c>
    </row>
    <row r="75" spans="1:4" ht="17.100000000000001" customHeight="1" x14ac:dyDescent="0.2">
      <c r="A75" s="7" t="s">
        <v>46</v>
      </c>
      <c r="B75" s="50">
        <v>0</v>
      </c>
      <c r="C75" s="36" t="s">
        <v>38</v>
      </c>
      <c r="D75" s="37">
        <v>0</v>
      </c>
    </row>
    <row r="76" spans="1:4" ht="17.100000000000001" customHeight="1" x14ac:dyDescent="0.2">
      <c r="A76" s="7" t="s">
        <v>26</v>
      </c>
      <c r="B76" s="50">
        <v>0</v>
      </c>
      <c r="C76" s="36" t="s">
        <v>26</v>
      </c>
      <c r="D76" s="37">
        <v>0</v>
      </c>
    </row>
    <row r="77" spans="1:4" ht="17.100000000000001" customHeight="1" x14ac:dyDescent="0.2">
      <c r="A77" s="7" t="s">
        <v>26</v>
      </c>
      <c r="B77" s="50">
        <v>0</v>
      </c>
      <c r="C77" s="36" t="s">
        <v>26</v>
      </c>
      <c r="D77" s="37">
        <v>0</v>
      </c>
    </row>
    <row r="78" spans="1:4" ht="17.100000000000001" customHeight="1" thickBot="1" x14ac:dyDescent="0.25">
      <c r="A78" s="15" t="s">
        <v>26</v>
      </c>
      <c r="B78" s="51">
        <v>0</v>
      </c>
      <c r="C78" s="42" t="s">
        <v>26</v>
      </c>
      <c r="D78" s="43">
        <v>0</v>
      </c>
    </row>
    <row r="79" spans="1:4" ht="17.100000000000001" customHeight="1" thickBot="1" x14ac:dyDescent="0.25">
      <c r="A79" s="328" t="s">
        <v>212</v>
      </c>
      <c r="B79" s="27">
        <f>B73+B74-B75-B76-B77-B78</f>
        <v>0</v>
      </c>
      <c r="C79" s="44" t="s">
        <v>39</v>
      </c>
      <c r="D79" s="27">
        <f>SUM(D73:D78)</f>
        <v>0</v>
      </c>
    </row>
    <row r="80" spans="1:4" ht="36" customHeight="1" thickBot="1" x14ac:dyDescent="0.25">
      <c r="A80" s="246" t="s">
        <v>170</v>
      </c>
      <c r="B80" s="411"/>
      <c r="C80" s="411"/>
      <c r="D80" s="412"/>
    </row>
    <row r="81" spans="1:4" ht="17.100000000000001" customHeight="1" thickBot="1" x14ac:dyDescent="0.25"/>
    <row r="82" spans="1:4" ht="24.95" customHeight="1" thickBot="1" x14ac:dyDescent="0.25">
      <c r="A82" s="96" t="s">
        <v>204</v>
      </c>
      <c r="B82" s="40" t="s">
        <v>22</v>
      </c>
      <c r="C82" s="44" t="s">
        <v>35</v>
      </c>
      <c r="D82" s="40" t="s">
        <v>22</v>
      </c>
    </row>
    <row r="83" spans="1:4" ht="17.100000000000001" customHeight="1" x14ac:dyDescent="0.2">
      <c r="A83" s="327" t="s">
        <v>213</v>
      </c>
      <c r="B83" s="54">
        <v>0</v>
      </c>
      <c r="C83" s="57" t="s">
        <v>40</v>
      </c>
      <c r="D83" s="58">
        <v>0</v>
      </c>
    </row>
    <row r="84" spans="1:4" ht="17.100000000000001" customHeight="1" x14ac:dyDescent="0.2">
      <c r="A84" s="245" t="s">
        <v>201</v>
      </c>
      <c r="B84" s="55">
        <v>0</v>
      </c>
      <c r="C84" s="245" t="s">
        <v>71</v>
      </c>
      <c r="D84" s="35">
        <v>0</v>
      </c>
    </row>
    <row r="85" spans="1:4" ht="17.100000000000001" customHeight="1" x14ac:dyDescent="0.2">
      <c r="A85" s="106" t="s">
        <v>157</v>
      </c>
      <c r="B85" s="55">
        <v>0</v>
      </c>
      <c r="C85" s="36" t="s">
        <v>37</v>
      </c>
      <c r="D85" s="35">
        <v>0</v>
      </c>
    </row>
    <row r="86" spans="1:4" ht="17.100000000000001" customHeight="1" x14ac:dyDescent="0.2">
      <c r="A86" s="106" t="s">
        <v>158</v>
      </c>
      <c r="B86" s="53">
        <v>0</v>
      </c>
      <c r="C86" s="36" t="s">
        <v>38</v>
      </c>
      <c r="D86" s="35">
        <v>0</v>
      </c>
    </row>
    <row r="87" spans="1:4" ht="17.100000000000001" customHeight="1" x14ac:dyDescent="0.2">
      <c r="A87" s="106" t="s">
        <v>159</v>
      </c>
      <c r="B87" s="53">
        <v>0</v>
      </c>
      <c r="C87" s="36"/>
      <c r="D87" s="52">
        <v>0</v>
      </c>
    </row>
    <row r="88" spans="1:4" ht="17.100000000000001" customHeight="1" x14ac:dyDescent="0.2">
      <c r="A88" s="106" t="s">
        <v>160</v>
      </c>
      <c r="B88" s="53">
        <v>0</v>
      </c>
      <c r="C88" s="36" t="s">
        <v>41</v>
      </c>
      <c r="D88" s="50">
        <v>0</v>
      </c>
    </row>
    <row r="89" spans="1:4" ht="17.100000000000001" customHeight="1" x14ac:dyDescent="0.2">
      <c r="A89" s="106" t="s">
        <v>161</v>
      </c>
      <c r="B89" s="53">
        <v>0</v>
      </c>
      <c r="C89" s="7" t="s">
        <v>26</v>
      </c>
      <c r="D89" s="50">
        <v>0</v>
      </c>
    </row>
    <row r="90" spans="1:4" ht="17.100000000000001" customHeight="1" x14ac:dyDescent="0.2">
      <c r="A90" s="106" t="s">
        <v>162</v>
      </c>
      <c r="B90" s="53">
        <v>0</v>
      </c>
      <c r="C90" s="7" t="s">
        <v>26</v>
      </c>
      <c r="D90" s="50">
        <v>0</v>
      </c>
    </row>
    <row r="91" spans="1:4" ht="17.100000000000001" customHeight="1" x14ac:dyDescent="0.2">
      <c r="A91" s="106" t="s">
        <v>163</v>
      </c>
      <c r="B91" s="53">
        <v>0</v>
      </c>
      <c r="C91" s="42" t="s">
        <v>26</v>
      </c>
      <c r="D91" s="50">
        <v>0</v>
      </c>
    </row>
    <row r="92" spans="1:4" ht="17.100000000000001" customHeight="1" x14ac:dyDescent="0.2">
      <c r="A92" s="106" t="s">
        <v>164</v>
      </c>
      <c r="B92" s="53">
        <v>0</v>
      </c>
      <c r="C92" s="42" t="s">
        <v>26</v>
      </c>
      <c r="D92" s="50">
        <v>0</v>
      </c>
    </row>
    <row r="93" spans="1:4" ht="17.100000000000001" customHeight="1" x14ac:dyDescent="0.2">
      <c r="A93" s="106" t="s">
        <v>165</v>
      </c>
      <c r="B93" s="53">
        <v>0</v>
      </c>
      <c r="C93" s="42" t="s">
        <v>26</v>
      </c>
      <c r="D93" s="50">
        <v>0</v>
      </c>
    </row>
    <row r="94" spans="1:4" ht="17.100000000000001" customHeight="1" x14ac:dyDescent="0.2">
      <c r="A94" s="358" t="s">
        <v>237</v>
      </c>
      <c r="B94" s="53">
        <v>0</v>
      </c>
      <c r="C94" s="42" t="s">
        <v>26</v>
      </c>
      <c r="D94" s="50">
        <v>0</v>
      </c>
    </row>
    <row r="95" spans="1:4" ht="17.100000000000001" customHeight="1" x14ac:dyDescent="0.2">
      <c r="A95" s="245" t="s">
        <v>187</v>
      </c>
      <c r="B95" s="53">
        <v>0</v>
      </c>
      <c r="C95" s="42" t="s">
        <v>26</v>
      </c>
      <c r="D95" s="50">
        <v>0</v>
      </c>
    </row>
    <row r="96" spans="1:4" ht="18" customHeight="1" thickBot="1" x14ac:dyDescent="0.25">
      <c r="A96" s="106" t="s">
        <v>166</v>
      </c>
      <c r="B96" s="56">
        <v>0</v>
      </c>
      <c r="C96" s="59" t="s">
        <v>26</v>
      </c>
      <c r="D96" s="60">
        <v>0</v>
      </c>
    </row>
    <row r="97" spans="1:4" ht="17.100000000000001" customHeight="1" thickBot="1" x14ac:dyDescent="0.25">
      <c r="A97" s="328" t="s">
        <v>212</v>
      </c>
      <c r="B97" s="27">
        <f>B83+B84+B85-B86-B87-B88-B89-B90-B91-B92-B93-B94-B95-B96</f>
        <v>0</v>
      </c>
      <c r="C97" s="44" t="s">
        <v>42</v>
      </c>
      <c r="D97" s="27">
        <f>D83+D84+D85+D86+D87-D88-D89-D90-D91-D92-D93-D94-D95-D96</f>
        <v>0</v>
      </c>
    </row>
    <row r="98" spans="1:4" ht="40.5" customHeight="1" thickBot="1" x14ac:dyDescent="0.25">
      <c r="A98" s="246" t="s">
        <v>170</v>
      </c>
      <c r="B98" s="413"/>
      <c r="C98" s="411"/>
      <c r="D98" s="412"/>
    </row>
    <row r="99" spans="1:4" ht="17.100000000000001" customHeight="1" thickBot="1" x14ac:dyDescent="0.25">
      <c r="B99" s="3"/>
      <c r="C99" s="49"/>
      <c r="D99" s="3"/>
    </row>
    <row r="100" spans="1:4" ht="24.95" customHeight="1" thickBot="1" x14ac:dyDescent="0.25">
      <c r="A100" s="94" t="s">
        <v>202</v>
      </c>
      <c r="B100" s="40" t="s">
        <v>22</v>
      </c>
      <c r="C100" s="44" t="s">
        <v>35</v>
      </c>
      <c r="D100" s="75" t="s">
        <v>22</v>
      </c>
    </row>
    <row r="101" spans="1:4" ht="17.100000000000001" customHeight="1" x14ac:dyDescent="0.2">
      <c r="A101" s="327" t="s">
        <v>213</v>
      </c>
      <c r="B101" s="38">
        <v>0</v>
      </c>
      <c r="C101" s="45" t="s">
        <v>36</v>
      </c>
      <c r="D101" s="76">
        <v>0</v>
      </c>
    </row>
    <row r="102" spans="1:4" ht="17.100000000000001" customHeight="1" x14ac:dyDescent="0.2">
      <c r="A102" s="245" t="s">
        <v>238</v>
      </c>
      <c r="B102" s="35">
        <v>0</v>
      </c>
      <c r="C102" s="36" t="s">
        <v>37</v>
      </c>
      <c r="D102" s="74">
        <v>0</v>
      </c>
    </row>
    <row r="103" spans="1:4" ht="17.100000000000001" customHeight="1" x14ac:dyDescent="0.2">
      <c r="A103" s="7" t="s">
        <v>44</v>
      </c>
      <c r="B103" s="35">
        <v>0</v>
      </c>
      <c r="C103" s="36" t="s">
        <v>38</v>
      </c>
      <c r="D103" s="74">
        <v>0</v>
      </c>
    </row>
    <row r="104" spans="1:4" ht="17.100000000000001" customHeight="1" x14ac:dyDescent="0.2">
      <c r="A104" s="359" t="s">
        <v>239</v>
      </c>
      <c r="B104" s="35">
        <v>0</v>
      </c>
      <c r="C104" s="36" t="s">
        <v>26</v>
      </c>
      <c r="D104" s="74">
        <v>0</v>
      </c>
    </row>
    <row r="105" spans="1:4" ht="17.100000000000001" customHeight="1" x14ac:dyDescent="0.2">
      <c r="A105" s="7" t="s">
        <v>107</v>
      </c>
      <c r="B105" s="35">
        <v>0</v>
      </c>
      <c r="C105" s="36" t="s">
        <v>26</v>
      </c>
      <c r="D105" s="74">
        <v>0</v>
      </c>
    </row>
    <row r="106" spans="1:4" ht="17.100000000000001" customHeight="1" x14ac:dyDescent="0.2">
      <c r="A106" s="245" t="s">
        <v>240</v>
      </c>
      <c r="B106" s="50">
        <v>0</v>
      </c>
      <c r="C106" s="36" t="s">
        <v>26</v>
      </c>
      <c r="D106" s="74">
        <v>0</v>
      </c>
    </row>
    <row r="107" spans="1:4" ht="17.100000000000001" customHeight="1" x14ac:dyDescent="0.2">
      <c r="A107" s="7" t="s">
        <v>43</v>
      </c>
      <c r="B107" s="50">
        <v>0</v>
      </c>
      <c r="C107" s="36" t="s">
        <v>26</v>
      </c>
      <c r="D107" s="74">
        <v>0</v>
      </c>
    </row>
    <row r="108" spans="1:4" ht="17.100000000000001" customHeight="1" x14ac:dyDescent="0.2">
      <c r="A108" s="7" t="s">
        <v>208</v>
      </c>
      <c r="B108" s="50">
        <v>0</v>
      </c>
      <c r="C108" s="36" t="s">
        <v>26</v>
      </c>
      <c r="D108" s="35">
        <v>0</v>
      </c>
    </row>
    <row r="109" spans="1:4" ht="17.100000000000001" customHeight="1" x14ac:dyDescent="0.2">
      <c r="A109" s="250" t="s">
        <v>167</v>
      </c>
      <c r="B109" s="50">
        <v>0</v>
      </c>
      <c r="C109" s="42"/>
      <c r="D109" s="35">
        <v>0</v>
      </c>
    </row>
    <row r="110" spans="1:4" ht="17.100000000000001" customHeight="1" x14ac:dyDescent="0.2">
      <c r="A110" s="250" t="s">
        <v>168</v>
      </c>
      <c r="B110" s="50">
        <v>0</v>
      </c>
      <c r="C110" s="42"/>
      <c r="D110" s="35">
        <v>0</v>
      </c>
    </row>
    <row r="111" spans="1:4" ht="17.100000000000001" customHeight="1" x14ac:dyDescent="0.2">
      <c r="A111" s="360" t="s">
        <v>241</v>
      </c>
      <c r="B111" s="50">
        <v>0</v>
      </c>
      <c r="C111" s="42"/>
      <c r="D111" s="35">
        <v>0</v>
      </c>
    </row>
    <row r="112" spans="1:4" ht="17.100000000000001" customHeight="1" x14ac:dyDescent="0.2">
      <c r="A112" s="361" t="s">
        <v>242</v>
      </c>
      <c r="B112" s="50">
        <v>0</v>
      </c>
      <c r="C112" s="42"/>
      <c r="D112" s="35">
        <v>0</v>
      </c>
    </row>
    <row r="113" spans="1:4" ht="17.100000000000001" customHeight="1" x14ac:dyDescent="0.2">
      <c r="A113" s="250" t="s">
        <v>169</v>
      </c>
      <c r="B113" s="50">
        <v>0</v>
      </c>
      <c r="C113" s="42"/>
      <c r="D113" s="35">
        <v>0</v>
      </c>
    </row>
    <row r="114" spans="1:4" ht="17.100000000000001" customHeight="1" thickBot="1" x14ac:dyDescent="0.25">
      <c r="A114" s="363" t="s">
        <v>243</v>
      </c>
      <c r="B114" s="50">
        <v>0</v>
      </c>
      <c r="C114" s="42" t="s">
        <v>26</v>
      </c>
      <c r="D114" s="41">
        <v>0</v>
      </c>
    </row>
    <row r="115" spans="1:4" ht="17.100000000000001" customHeight="1" thickBot="1" x14ac:dyDescent="0.25">
      <c r="A115" s="328" t="s">
        <v>212</v>
      </c>
      <c r="B115" s="27">
        <f>B101+B102+B103+B104+B105-B106-B107-B108-B109-B110-B111-B112-B113-B114</f>
        <v>0</v>
      </c>
      <c r="C115" s="44" t="s">
        <v>45</v>
      </c>
      <c r="D115" s="77">
        <f>SUM(D101:D114)</f>
        <v>0</v>
      </c>
    </row>
    <row r="116" spans="1:4" ht="39.75" customHeight="1" thickBot="1" x14ac:dyDescent="0.25">
      <c r="A116" s="246" t="s">
        <v>170</v>
      </c>
      <c r="B116" s="414"/>
      <c r="C116" s="411"/>
      <c r="D116" s="412"/>
    </row>
    <row r="117" spans="1:4" ht="17.100000000000001" customHeight="1" thickBot="1" x14ac:dyDescent="0.25">
      <c r="B117" s="3"/>
      <c r="C117" s="49"/>
      <c r="D117" s="78"/>
    </row>
    <row r="118" spans="1:4" ht="24.95" customHeight="1" thickBot="1" x14ac:dyDescent="0.25">
      <c r="A118" s="94" t="s">
        <v>155</v>
      </c>
      <c r="B118" s="40" t="s">
        <v>22</v>
      </c>
      <c r="C118" s="44" t="s">
        <v>35</v>
      </c>
      <c r="D118" s="40" t="s">
        <v>22</v>
      </c>
    </row>
    <row r="119" spans="1:4" ht="17.100000000000001" customHeight="1" x14ac:dyDescent="0.2">
      <c r="A119" s="327" t="s">
        <v>213</v>
      </c>
      <c r="B119" s="38">
        <v>0</v>
      </c>
      <c r="C119" s="45" t="s">
        <v>36</v>
      </c>
      <c r="D119" s="38">
        <v>0</v>
      </c>
    </row>
    <row r="120" spans="1:4" ht="17.100000000000001" customHeight="1" x14ac:dyDescent="0.2">
      <c r="A120" s="7" t="s">
        <v>50</v>
      </c>
      <c r="B120" s="35">
        <v>0</v>
      </c>
      <c r="C120" s="36" t="s">
        <v>37</v>
      </c>
      <c r="D120" s="35">
        <v>0</v>
      </c>
    </row>
    <row r="121" spans="1:4" ht="17.100000000000001" customHeight="1" x14ac:dyDescent="0.2">
      <c r="A121" s="7" t="s">
        <v>51</v>
      </c>
      <c r="B121" s="176">
        <f>D149-B150+D151-B152</f>
        <v>0</v>
      </c>
      <c r="C121" s="36" t="s">
        <v>38</v>
      </c>
      <c r="D121" s="35">
        <v>0</v>
      </c>
    </row>
    <row r="122" spans="1:4" ht="17.100000000000001" customHeight="1" x14ac:dyDescent="0.2">
      <c r="A122" s="245" t="s">
        <v>244</v>
      </c>
      <c r="B122" s="35">
        <f>D150-B151+D152-B153</f>
        <v>0</v>
      </c>
      <c r="C122" s="36"/>
      <c r="D122" s="35">
        <v>0</v>
      </c>
    </row>
    <row r="123" spans="1:4" ht="16.5" customHeight="1" x14ac:dyDescent="0.2">
      <c r="A123" s="358" t="s">
        <v>245</v>
      </c>
      <c r="B123" s="35">
        <v>0</v>
      </c>
      <c r="C123" s="7" t="s">
        <v>26</v>
      </c>
      <c r="D123" s="35">
        <v>0</v>
      </c>
    </row>
    <row r="124" spans="1:4" ht="16.5" customHeight="1" x14ac:dyDescent="0.2">
      <c r="A124" s="248" t="s">
        <v>171</v>
      </c>
      <c r="B124" s="278">
        <f>B155+B156</f>
        <v>0</v>
      </c>
      <c r="C124" s="7" t="s">
        <v>26</v>
      </c>
      <c r="D124" s="35">
        <v>0</v>
      </c>
    </row>
    <row r="125" spans="1:4" ht="17.100000000000001" customHeight="1" x14ac:dyDescent="0.2">
      <c r="A125" s="106" t="s">
        <v>172</v>
      </c>
      <c r="B125" s="35">
        <v>0</v>
      </c>
      <c r="C125" s="7" t="s">
        <v>26</v>
      </c>
      <c r="D125" s="35">
        <v>0</v>
      </c>
    </row>
    <row r="126" spans="1:4" ht="17.25" customHeight="1" x14ac:dyDescent="0.2">
      <c r="A126" s="251" t="s">
        <v>52</v>
      </c>
      <c r="B126" s="35">
        <v>0</v>
      </c>
      <c r="C126" s="7" t="s">
        <v>26</v>
      </c>
      <c r="D126" s="35">
        <v>0</v>
      </c>
    </row>
    <row r="127" spans="1:4" ht="17.100000000000001" customHeight="1" x14ac:dyDescent="0.2">
      <c r="A127" s="251" t="s">
        <v>55</v>
      </c>
      <c r="B127" s="293">
        <v>0</v>
      </c>
      <c r="C127" s="7" t="s">
        <v>26</v>
      </c>
      <c r="D127" s="35">
        <v>0</v>
      </c>
    </row>
    <row r="128" spans="1:4" ht="16.5" customHeight="1" x14ac:dyDescent="0.2">
      <c r="A128" s="251" t="s">
        <v>54</v>
      </c>
      <c r="B128" s="50">
        <v>0</v>
      </c>
      <c r="C128" s="7" t="s">
        <v>26</v>
      </c>
      <c r="D128" s="35">
        <v>0</v>
      </c>
    </row>
    <row r="129" spans="1:4" ht="17.45" customHeight="1" x14ac:dyDescent="0.2">
      <c r="A129" s="249" t="s">
        <v>99</v>
      </c>
      <c r="B129" s="50">
        <v>0</v>
      </c>
      <c r="C129" s="7" t="s">
        <v>26</v>
      </c>
      <c r="D129" s="35">
        <v>0</v>
      </c>
    </row>
    <row r="130" spans="1:4" ht="17.100000000000001" customHeight="1" x14ac:dyDescent="0.2">
      <c r="A130" s="249" t="s">
        <v>100</v>
      </c>
      <c r="B130" s="50">
        <v>0</v>
      </c>
      <c r="C130" s="7" t="s">
        <v>26</v>
      </c>
      <c r="D130" s="35">
        <v>0</v>
      </c>
    </row>
    <row r="131" spans="1:4" ht="17.100000000000001" customHeight="1" x14ac:dyDescent="0.2">
      <c r="A131" s="361" t="s">
        <v>246</v>
      </c>
      <c r="B131" s="50">
        <v>0</v>
      </c>
      <c r="C131" s="7"/>
      <c r="D131" s="35">
        <v>0</v>
      </c>
    </row>
    <row r="132" spans="1:4" ht="17.100000000000001" customHeight="1" x14ac:dyDescent="0.2">
      <c r="A132" s="251" t="s">
        <v>53</v>
      </c>
      <c r="B132" s="50">
        <v>0</v>
      </c>
      <c r="C132" s="7" t="s">
        <v>26</v>
      </c>
      <c r="D132" s="35">
        <v>0</v>
      </c>
    </row>
    <row r="133" spans="1:4" ht="17.100000000000001" customHeight="1" thickBot="1" x14ac:dyDescent="0.25">
      <c r="A133" s="362" t="s">
        <v>247</v>
      </c>
      <c r="B133" s="50">
        <v>0</v>
      </c>
      <c r="C133" s="15"/>
      <c r="D133" s="35">
        <v>0</v>
      </c>
    </row>
    <row r="134" spans="1:4" ht="17.100000000000001" customHeight="1" thickBot="1" x14ac:dyDescent="0.25">
      <c r="A134" s="329" t="s">
        <v>212</v>
      </c>
      <c r="B134" s="27">
        <f>B119+B120+B121+B122+B123+B124+B125+B126-B127-B128-B129-B130-B131-B132-B133</f>
        <v>0</v>
      </c>
      <c r="C134" s="11" t="s">
        <v>72</v>
      </c>
      <c r="D134" s="27">
        <f>SUM(D119:D133)</f>
        <v>0</v>
      </c>
    </row>
    <row r="135" spans="1:4" ht="35.25" customHeight="1" thickBot="1" x14ac:dyDescent="0.25">
      <c r="A135" s="246" t="s">
        <v>170</v>
      </c>
      <c r="B135" s="410"/>
      <c r="C135" s="411"/>
      <c r="D135" s="412"/>
    </row>
    <row r="136" spans="1:4" ht="17.100000000000001" customHeight="1" x14ac:dyDescent="0.2">
      <c r="A136" s="1"/>
      <c r="B136" s="24"/>
      <c r="C136" s="1"/>
      <c r="D136" s="1"/>
    </row>
    <row r="137" spans="1:4" ht="24.95" customHeight="1" x14ac:dyDescent="0.2">
      <c r="A137" s="342" t="s">
        <v>64</v>
      </c>
      <c r="B137" s="301" t="s">
        <v>91</v>
      </c>
      <c r="C137" s="301" t="s">
        <v>92</v>
      </c>
      <c r="D137" s="364" t="s">
        <v>197</v>
      </c>
    </row>
    <row r="138" spans="1:4" ht="15" customHeight="1" x14ac:dyDescent="0.2">
      <c r="A138" s="117" t="s">
        <v>173</v>
      </c>
      <c r="B138" s="6">
        <v>0</v>
      </c>
      <c r="C138" s="6">
        <v>0</v>
      </c>
      <c r="D138" s="365">
        <f>B138+C138</f>
        <v>0</v>
      </c>
    </row>
    <row r="139" spans="1:4" ht="15" customHeight="1" x14ac:dyDescent="0.2">
      <c r="A139" s="117" t="s">
        <v>174</v>
      </c>
      <c r="B139" s="6">
        <v>0</v>
      </c>
      <c r="C139" s="6">
        <v>0</v>
      </c>
      <c r="D139" s="365">
        <f t="shared" ref="D139:D141" si="0">B139+C139</f>
        <v>0</v>
      </c>
    </row>
    <row r="140" spans="1:4" ht="15" customHeight="1" x14ac:dyDescent="0.2">
      <c r="A140" s="117" t="s">
        <v>175</v>
      </c>
      <c r="B140" s="6">
        <v>0</v>
      </c>
      <c r="C140" s="6">
        <v>0</v>
      </c>
      <c r="D140" s="365">
        <f t="shared" si="0"/>
        <v>0</v>
      </c>
    </row>
    <row r="141" spans="1:4" ht="17.100000000000001" customHeight="1" x14ac:dyDescent="0.2">
      <c r="A141" s="116" t="s">
        <v>176</v>
      </c>
      <c r="B141" s="6">
        <v>0</v>
      </c>
      <c r="C141" s="6">
        <v>0</v>
      </c>
      <c r="D141" s="365">
        <f t="shared" si="0"/>
        <v>0</v>
      </c>
    </row>
    <row r="142" spans="1:4" ht="17.45" customHeight="1" x14ac:dyDescent="0.2">
      <c r="A142" s="116" t="s">
        <v>14</v>
      </c>
      <c r="B142" s="6">
        <f>SUM(B138:B141)</f>
        <v>0</v>
      </c>
      <c r="C142" s="6">
        <f>SUM(C138:C141)</f>
        <v>0</v>
      </c>
      <c r="D142" s="252"/>
    </row>
    <row r="143" spans="1:4" ht="17.45" customHeight="1" x14ac:dyDescent="0.2">
      <c r="A143" s="129"/>
      <c r="B143" s="3"/>
      <c r="C143" s="3"/>
      <c r="D143" s="252"/>
    </row>
    <row r="144" spans="1:4" ht="24.95" customHeight="1" x14ac:dyDescent="0.2">
      <c r="A144" s="343" t="s">
        <v>205</v>
      </c>
      <c r="B144" s="344" t="s">
        <v>16</v>
      </c>
      <c r="D144" s="244"/>
    </row>
    <row r="145" spans="1:5" ht="17.100000000000001" customHeight="1" x14ac:dyDescent="0.2">
      <c r="A145" s="337" t="s">
        <v>248</v>
      </c>
      <c r="B145" s="6">
        <v>0</v>
      </c>
      <c r="D145" s="326"/>
    </row>
    <row r="146" spans="1:5" ht="17.100000000000001" customHeight="1" x14ac:dyDescent="0.2">
      <c r="A146" s="116" t="s">
        <v>177</v>
      </c>
      <c r="B146" s="6">
        <v>0</v>
      </c>
      <c r="D146" s="244"/>
    </row>
    <row r="147" spans="1:5" ht="16.5" customHeight="1" x14ac:dyDescent="0.2"/>
    <row r="148" spans="1:5" ht="24.95" customHeight="1" x14ac:dyDescent="0.2">
      <c r="A148" s="342" t="s">
        <v>62</v>
      </c>
      <c r="B148" s="347" t="s">
        <v>93</v>
      </c>
      <c r="C148" s="300" t="s">
        <v>63</v>
      </c>
      <c r="D148" s="300" t="s">
        <v>14</v>
      </c>
    </row>
    <row r="149" spans="1:5" ht="17.100000000000001" customHeight="1" x14ac:dyDescent="0.2">
      <c r="A149" s="5" t="s">
        <v>91</v>
      </c>
      <c r="B149" s="6">
        <v>0</v>
      </c>
      <c r="C149" s="6">
        <v>0</v>
      </c>
      <c r="D149" s="143">
        <f>B149+C149</f>
        <v>0</v>
      </c>
    </row>
    <row r="150" spans="1:5" ht="17.100000000000001" customHeight="1" x14ac:dyDescent="0.2">
      <c r="A150" s="5" t="s">
        <v>126</v>
      </c>
      <c r="B150" s="407">
        <f>'Transferové odpisy'!H26</f>
        <v>0</v>
      </c>
      <c r="C150" s="408"/>
      <c r="D150" s="409"/>
      <c r="E150" s="3"/>
    </row>
    <row r="151" spans="1:5" ht="17.100000000000001" customHeight="1" x14ac:dyDescent="0.2">
      <c r="A151" s="5" t="s">
        <v>92</v>
      </c>
      <c r="B151" s="6">
        <v>0</v>
      </c>
      <c r="C151" s="6">
        <v>0</v>
      </c>
      <c r="D151" s="143">
        <f>B151+C151</f>
        <v>0</v>
      </c>
    </row>
    <row r="152" spans="1:5" ht="17.100000000000001" customHeight="1" x14ac:dyDescent="0.2">
      <c r="A152" s="5" t="s">
        <v>126</v>
      </c>
      <c r="B152" s="407">
        <f>'Transferové odpisy'!I26</f>
        <v>0</v>
      </c>
      <c r="C152" s="408">
        <v>0</v>
      </c>
      <c r="D152" s="409">
        <f>B152+C152</f>
        <v>0</v>
      </c>
      <c r="E152" s="3"/>
    </row>
    <row r="153" spans="1:5" ht="17.100000000000001" customHeight="1" x14ac:dyDescent="0.2">
      <c r="A153" s="129"/>
      <c r="B153" s="3"/>
      <c r="C153" s="3"/>
      <c r="D153" s="252"/>
    </row>
    <row r="154" spans="1:5" ht="24.95" customHeight="1" x14ac:dyDescent="0.2">
      <c r="A154" s="256" t="s">
        <v>206</v>
      </c>
      <c r="B154" s="348" t="s">
        <v>250</v>
      </c>
      <c r="C154" s="348" t="s">
        <v>249</v>
      </c>
    </row>
    <row r="155" spans="1:5" ht="15" customHeight="1" x14ac:dyDescent="0.2">
      <c r="A155" s="117" t="s">
        <v>127</v>
      </c>
      <c r="B155" s="6">
        <v>0</v>
      </c>
      <c r="C155" s="6">
        <v>0</v>
      </c>
    </row>
    <row r="156" spans="1:5" ht="15" customHeight="1" x14ac:dyDescent="0.2">
      <c r="A156" s="117" t="s">
        <v>128</v>
      </c>
      <c r="B156" s="6">
        <v>0</v>
      </c>
      <c r="C156" s="6">
        <v>0</v>
      </c>
    </row>
    <row r="157" spans="1:5" ht="17.45" customHeight="1" x14ac:dyDescent="0.2">
      <c r="A157" s="129"/>
      <c r="B157" s="3"/>
      <c r="C157" s="3"/>
      <c r="D157" s="252"/>
    </row>
    <row r="158" spans="1:5" ht="24.95" customHeight="1" x14ac:dyDescent="0.2">
      <c r="A158" s="345" t="s">
        <v>207</v>
      </c>
      <c r="B158" s="346" t="s">
        <v>16</v>
      </c>
    </row>
    <row r="159" spans="1:5" ht="15" customHeight="1" x14ac:dyDescent="0.2">
      <c r="A159" s="5" t="s">
        <v>78</v>
      </c>
      <c r="B159" s="165">
        <f>B75</f>
        <v>0</v>
      </c>
      <c r="C159" s="104" t="s">
        <v>65</v>
      </c>
    </row>
    <row r="160" spans="1:5" ht="15" customHeight="1" x14ac:dyDescent="0.2">
      <c r="A160" s="338" t="s">
        <v>203</v>
      </c>
      <c r="B160" s="165">
        <f>B95</f>
        <v>0</v>
      </c>
      <c r="C160" s="118" t="s">
        <v>94</v>
      </c>
    </row>
    <row r="161" spans="1:4" ht="15" customHeight="1" x14ac:dyDescent="0.2">
      <c r="A161" s="5" t="s">
        <v>76</v>
      </c>
      <c r="B161" s="405">
        <f>B107+B109+B110+B111+B112+B113</f>
        <v>0</v>
      </c>
    </row>
    <row r="162" spans="1:4" ht="15" customHeight="1" x14ac:dyDescent="0.2">
      <c r="A162" s="5" t="s">
        <v>77</v>
      </c>
      <c r="B162" s="406"/>
    </row>
    <row r="163" spans="1:4" ht="15" customHeight="1" thickBot="1" x14ac:dyDescent="0.25">
      <c r="A163" s="338" t="s">
        <v>156</v>
      </c>
      <c r="B163" s="165">
        <f>B132</f>
        <v>0</v>
      </c>
    </row>
    <row r="164" spans="1:4" ht="15" customHeight="1" thickBot="1" x14ac:dyDescent="0.25">
      <c r="A164" s="119" t="s">
        <v>14</v>
      </c>
      <c r="B164" s="167">
        <f>SUM(B159:B163)</f>
        <v>0</v>
      </c>
    </row>
    <row r="165" spans="1:4" ht="15" customHeight="1" x14ac:dyDescent="0.2">
      <c r="A165" s="67"/>
      <c r="B165" s="3"/>
    </row>
    <row r="166" spans="1:4" ht="19.5" customHeight="1" x14ac:dyDescent="0.2">
      <c r="A166" s="105" t="s">
        <v>132</v>
      </c>
      <c r="B166" s="146">
        <f ca="1">TODAY()</f>
        <v>46202</v>
      </c>
    </row>
    <row r="167" spans="1:4" ht="19.5" customHeight="1" x14ac:dyDescent="0.2">
      <c r="A167" s="105" t="s">
        <v>101</v>
      </c>
      <c r="B167" s="334"/>
      <c r="C167" s="105" t="s">
        <v>96</v>
      </c>
      <c r="D167" s="104" t="s">
        <v>102</v>
      </c>
    </row>
    <row r="168" spans="1:4" ht="19.5" customHeight="1" x14ac:dyDescent="0.2">
      <c r="A168" s="105" t="s">
        <v>103</v>
      </c>
      <c r="B168" s="108"/>
    </row>
    <row r="169" spans="1:4" ht="19.5" customHeight="1" x14ac:dyDescent="0.2">
      <c r="A169" s="105" t="s">
        <v>104</v>
      </c>
      <c r="B169" s="334"/>
      <c r="C169" s="105" t="s">
        <v>96</v>
      </c>
      <c r="D169" s="104" t="s">
        <v>102</v>
      </c>
    </row>
    <row r="172" spans="1:4" ht="20.100000000000001" customHeight="1" x14ac:dyDescent="0.2"/>
    <row r="173" spans="1:4" ht="20.100000000000001" customHeight="1" x14ac:dyDescent="0.2">
      <c r="A173" s="105"/>
      <c r="B173" s="104"/>
    </row>
    <row r="174" spans="1:4" ht="20.100000000000001" customHeight="1" x14ac:dyDescent="0.2">
      <c r="D174" s="104"/>
    </row>
  </sheetData>
  <mergeCells count="37">
    <mergeCell ref="C69:D69"/>
    <mergeCell ref="C68:D68"/>
    <mergeCell ref="C62:D62"/>
    <mergeCell ref="B161:B162"/>
    <mergeCell ref="B150:D150"/>
    <mergeCell ref="B152:D152"/>
    <mergeCell ref="B135:D135"/>
    <mergeCell ref="B80:D80"/>
    <mergeCell ref="B98:D98"/>
    <mergeCell ref="B116:D116"/>
    <mergeCell ref="C55:D55"/>
    <mergeCell ref="C56:D56"/>
    <mergeCell ref="C57:D57"/>
    <mergeCell ref="A42:B42"/>
    <mergeCell ref="C67:D67"/>
    <mergeCell ref="C58:D58"/>
    <mergeCell ref="C59:D59"/>
    <mergeCell ref="C60:D60"/>
    <mergeCell ref="C61:D61"/>
    <mergeCell ref="C54:D54"/>
    <mergeCell ref="C66:D66"/>
    <mergeCell ref="C3:D3"/>
    <mergeCell ref="A20:D20"/>
    <mergeCell ref="A36:B36"/>
    <mergeCell ref="A27:B27"/>
    <mergeCell ref="A46:B46"/>
    <mergeCell ref="A44:B44"/>
    <mergeCell ref="A43:B43"/>
    <mergeCell ref="A41:B41"/>
    <mergeCell ref="A33:B33"/>
    <mergeCell ref="A35:B35"/>
    <mergeCell ref="A45:B45"/>
    <mergeCell ref="A28:B28"/>
    <mergeCell ref="A29:B29"/>
    <mergeCell ref="A30:B30"/>
    <mergeCell ref="A31:B31"/>
    <mergeCell ref="A32:B32"/>
  </mergeCells>
  <phoneticPr fontId="2" type="noConversion"/>
  <pageMargins left="0.19685039370078741" right="0.19685039370078741" top="0.39370078740157483" bottom="0.19685039370078741" header="0.51181102362204722" footer="0.51181102362204722"/>
  <pageSetup paperSize="9" scale="84" fitToHeight="0" orientation="portrait" r:id="rId1"/>
  <headerFooter alignWithMargins="0"/>
  <rowBreaks count="4" manualBreakCount="4">
    <brk id="25" max="16383" man="1"/>
    <brk id="63" max="16383" man="1"/>
    <brk id="98" max="16383" man="1"/>
    <brk id="135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  <pageSetUpPr fitToPage="1"/>
  </sheetPr>
  <dimension ref="A1:M53"/>
  <sheetViews>
    <sheetView showGridLines="0" view="pageBreakPreview" zoomScale="60" zoomScaleNormal="100" workbookViewId="0">
      <pane xSplit="1" ySplit="5" topLeftCell="B20" activePane="bottomRight" state="frozen"/>
      <selection pane="topRight" activeCell="B1" sqref="B1"/>
      <selection pane="bottomLeft" activeCell="A6" sqref="A6"/>
      <selection pane="bottomRight" activeCell="C48" sqref="C48"/>
    </sheetView>
  </sheetViews>
  <sheetFormatPr defaultRowHeight="12.75" x14ac:dyDescent="0.2"/>
  <cols>
    <col min="1" max="1" width="7.85546875" style="121" customWidth="1"/>
    <col min="2" max="2" width="40.140625" customWidth="1"/>
    <col min="3" max="3" width="17.7109375" customWidth="1"/>
    <col min="4" max="4" width="21.85546875" customWidth="1"/>
    <col min="5" max="12" width="17.7109375" customWidth="1"/>
    <col min="13" max="13" width="18.28515625" customWidth="1"/>
  </cols>
  <sheetData>
    <row r="1" spans="1:13" ht="26.25" x14ac:dyDescent="0.4">
      <c r="B1" s="21" t="s">
        <v>214</v>
      </c>
      <c r="I1" s="105"/>
      <c r="J1" s="92" t="str">
        <f>'Popis SÚ a nákl.účtů'!D2</f>
        <v>číslo org.: 14xx</v>
      </c>
    </row>
    <row r="2" spans="1:13" ht="41.25" customHeight="1" x14ac:dyDescent="0.25">
      <c r="B2" s="92" t="s">
        <v>74</v>
      </c>
      <c r="D2" s="381">
        <f>'Popis SÚ a nákl.účtů'!C3</f>
        <v>0</v>
      </c>
      <c r="E2" s="381"/>
      <c r="F2" s="381"/>
      <c r="G2" s="381"/>
      <c r="H2" s="381"/>
      <c r="I2" s="381"/>
    </row>
    <row r="3" spans="1:13" ht="13.5" thickBot="1" x14ac:dyDescent="0.25">
      <c r="B3" s="182" t="s">
        <v>144</v>
      </c>
    </row>
    <row r="4" spans="1:13" ht="17.100000000000001" customHeight="1" thickBot="1" x14ac:dyDescent="0.25">
      <c r="A4" s="424" t="s">
        <v>136</v>
      </c>
      <c r="B4" s="46"/>
      <c r="C4" s="417" t="s">
        <v>69</v>
      </c>
      <c r="D4" s="423"/>
      <c r="E4" s="423"/>
      <c r="F4" s="423"/>
      <c r="G4" s="417" t="s">
        <v>56</v>
      </c>
      <c r="H4" s="418"/>
      <c r="I4" s="419"/>
      <c r="J4" s="420" t="s">
        <v>57</v>
      </c>
      <c r="K4" s="421"/>
      <c r="L4" s="422"/>
      <c r="M4" s="415" t="s">
        <v>221</v>
      </c>
    </row>
    <row r="5" spans="1:13" s="323" customFormat="1" ht="52.5" customHeight="1" thickBot="1" x14ac:dyDescent="0.25">
      <c r="A5" s="425"/>
      <c r="B5" s="258" t="s">
        <v>66</v>
      </c>
      <c r="C5" s="257" t="s">
        <v>215</v>
      </c>
      <c r="D5" s="258" t="s">
        <v>216</v>
      </c>
      <c r="E5" s="257" t="s">
        <v>217</v>
      </c>
      <c r="F5" s="336" t="s">
        <v>218</v>
      </c>
      <c r="G5" s="259" t="s">
        <v>219</v>
      </c>
      <c r="H5" s="260" t="s">
        <v>220</v>
      </c>
      <c r="I5" s="261" t="s">
        <v>135</v>
      </c>
      <c r="J5" s="262" t="s">
        <v>67</v>
      </c>
      <c r="K5" s="262" t="s">
        <v>134</v>
      </c>
      <c r="L5" s="262" t="s">
        <v>106</v>
      </c>
      <c r="M5" s="416"/>
    </row>
    <row r="6" spans="1:13" ht="17.100000000000001" customHeight="1" x14ac:dyDescent="0.2">
      <c r="A6" s="430" t="s">
        <v>146</v>
      </c>
      <c r="B6" s="180" t="s">
        <v>143</v>
      </c>
      <c r="C6" s="190"/>
      <c r="D6" s="158" t="s">
        <v>124</v>
      </c>
      <c r="E6" s="111"/>
      <c r="F6" s="112"/>
      <c r="G6" s="203" t="s">
        <v>124</v>
      </c>
      <c r="H6" s="111"/>
      <c r="I6" s="114"/>
      <c r="J6" s="190"/>
      <c r="K6" s="158" t="s">
        <v>124</v>
      </c>
      <c r="L6" s="158" t="s">
        <v>124</v>
      </c>
      <c r="M6" s="212" t="s">
        <v>124</v>
      </c>
    </row>
    <row r="7" spans="1:13" ht="17.100000000000001" customHeight="1" x14ac:dyDescent="0.2">
      <c r="A7" s="431"/>
      <c r="B7" s="181" t="s">
        <v>137</v>
      </c>
      <c r="C7" s="61"/>
      <c r="D7" s="154" t="s">
        <v>124</v>
      </c>
      <c r="E7" s="25"/>
      <c r="F7" s="110"/>
      <c r="G7" s="155" t="s">
        <v>124</v>
      </c>
      <c r="H7" s="25"/>
      <c r="I7" s="99"/>
      <c r="J7" s="61"/>
      <c r="K7" s="154" t="s">
        <v>124</v>
      </c>
      <c r="L7" s="154" t="s">
        <v>124</v>
      </c>
      <c r="M7" s="156" t="s">
        <v>124</v>
      </c>
    </row>
    <row r="8" spans="1:13" ht="17.100000000000001" customHeight="1" x14ac:dyDescent="0.2">
      <c r="A8" s="431"/>
      <c r="B8" s="339" t="s">
        <v>192</v>
      </c>
      <c r="C8" s="61"/>
      <c r="D8" s="154" t="s">
        <v>124</v>
      </c>
      <c r="E8" s="25"/>
      <c r="F8" s="110"/>
      <c r="G8" s="155" t="s">
        <v>124</v>
      </c>
      <c r="H8" s="25"/>
      <c r="I8" s="99"/>
      <c r="J8" s="61"/>
      <c r="K8" s="154" t="s">
        <v>124</v>
      </c>
      <c r="L8" s="154" t="s">
        <v>124</v>
      </c>
      <c r="M8" s="156" t="s">
        <v>124</v>
      </c>
    </row>
    <row r="9" spans="1:13" ht="17.100000000000001" customHeight="1" x14ac:dyDescent="0.2">
      <c r="A9" s="431"/>
      <c r="B9" s="339" t="s">
        <v>193</v>
      </c>
      <c r="C9" s="61"/>
      <c r="D9" s="154" t="s">
        <v>124</v>
      </c>
      <c r="E9" s="25"/>
      <c r="F9" s="110"/>
      <c r="G9" s="155" t="s">
        <v>124</v>
      </c>
      <c r="H9" s="25"/>
      <c r="I9" s="99"/>
      <c r="J9" s="61"/>
      <c r="K9" s="154" t="s">
        <v>124</v>
      </c>
      <c r="L9" s="154" t="s">
        <v>124</v>
      </c>
      <c r="M9" s="156" t="s">
        <v>124</v>
      </c>
    </row>
    <row r="10" spans="1:13" ht="17.100000000000001" customHeight="1" x14ac:dyDescent="0.2">
      <c r="A10" s="431"/>
      <c r="B10" s="339" t="s">
        <v>194</v>
      </c>
      <c r="C10" s="61"/>
      <c r="D10" s="154" t="s">
        <v>124</v>
      </c>
      <c r="E10" s="25"/>
      <c r="F10" s="110"/>
      <c r="G10" s="155" t="s">
        <v>124</v>
      </c>
      <c r="H10" s="25"/>
      <c r="I10" s="99"/>
      <c r="J10" s="61"/>
      <c r="K10" s="154" t="s">
        <v>124</v>
      </c>
      <c r="L10" s="154" t="s">
        <v>124</v>
      </c>
      <c r="M10" s="156" t="s">
        <v>124</v>
      </c>
    </row>
    <row r="11" spans="1:13" ht="17.100000000000001" customHeight="1" x14ac:dyDescent="0.2">
      <c r="A11" s="431"/>
      <c r="B11" s="183" t="s">
        <v>26</v>
      </c>
      <c r="C11" s="61"/>
      <c r="D11" s="154" t="s">
        <v>124</v>
      </c>
      <c r="E11" s="25"/>
      <c r="F11" s="110"/>
      <c r="G11" s="155" t="s">
        <v>124</v>
      </c>
      <c r="H11" s="25"/>
      <c r="I11" s="99"/>
      <c r="J11" s="61"/>
      <c r="K11" s="154" t="s">
        <v>124</v>
      </c>
      <c r="L11" s="154" t="s">
        <v>124</v>
      </c>
      <c r="M11" s="156" t="s">
        <v>124</v>
      </c>
    </row>
    <row r="12" spans="1:13" ht="17.100000000000001" customHeight="1" x14ac:dyDescent="0.2">
      <c r="A12" s="431"/>
      <c r="B12" s="183" t="s">
        <v>26</v>
      </c>
      <c r="C12" s="61"/>
      <c r="D12" s="154" t="s">
        <v>124</v>
      </c>
      <c r="E12" s="25"/>
      <c r="F12" s="110"/>
      <c r="G12" s="155" t="s">
        <v>124</v>
      </c>
      <c r="H12" s="25"/>
      <c r="I12" s="99"/>
      <c r="J12" s="61"/>
      <c r="K12" s="154" t="s">
        <v>124</v>
      </c>
      <c r="L12" s="154" t="s">
        <v>124</v>
      </c>
      <c r="M12" s="156" t="s">
        <v>124</v>
      </c>
    </row>
    <row r="13" spans="1:13" ht="17.100000000000001" customHeight="1" x14ac:dyDescent="0.2">
      <c r="A13" s="431"/>
      <c r="B13" s="183" t="s">
        <v>26</v>
      </c>
      <c r="C13" s="61"/>
      <c r="D13" s="154" t="s">
        <v>124</v>
      </c>
      <c r="E13" s="25"/>
      <c r="F13" s="110"/>
      <c r="G13" s="155" t="s">
        <v>124</v>
      </c>
      <c r="H13" s="25"/>
      <c r="I13" s="99"/>
      <c r="J13" s="61"/>
      <c r="K13" s="154" t="s">
        <v>124</v>
      </c>
      <c r="L13" s="154" t="s">
        <v>124</v>
      </c>
      <c r="M13" s="156" t="s">
        <v>124</v>
      </c>
    </row>
    <row r="14" spans="1:13" ht="17.100000000000001" customHeight="1" thickBot="1" x14ac:dyDescent="0.25">
      <c r="A14" s="432"/>
      <c r="B14" s="184" t="s">
        <v>26</v>
      </c>
      <c r="C14" s="222"/>
      <c r="D14" s="215" t="s">
        <v>124</v>
      </c>
      <c r="E14" s="26"/>
      <c r="F14" s="221"/>
      <c r="G14" s="217" t="s">
        <v>124</v>
      </c>
      <c r="H14" s="26"/>
      <c r="I14" s="219"/>
      <c r="J14" s="222"/>
      <c r="K14" s="215" t="s">
        <v>124</v>
      </c>
      <c r="L14" s="215" t="s">
        <v>124</v>
      </c>
      <c r="M14" s="218" t="s">
        <v>124</v>
      </c>
    </row>
    <row r="15" spans="1:13" ht="17.100000000000001" customHeight="1" x14ac:dyDescent="0.2">
      <c r="A15" s="430" t="s">
        <v>145</v>
      </c>
      <c r="B15" s="349" t="s">
        <v>232</v>
      </c>
      <c r="C15" s="190"/>
      <c r="D15" s="158" t="s">
        <v>124</v>
      </c>
      <c r="E15" s="69"/>
      <c r="F15" s="220"/>
      <c r="G15" s="341"/>
      <c r="H15" s="69"/>
      <c r="I15" s="213"/>
      <c r="J15" s="190"/>
      <c r="K15" s="158" t="s">
        <v>124</v>
      </c>
      <c r="L15" s="158" t="s">
        <v>124</v>
      </c>
      <c r="M15" s="212" t="s">
        <v>124</v>
      </c>
    </row>
    <row r="16" spans="1:13" ht="17.100000000000001" customHeight="1" x14ac:dyDescent="0.2">
      <c r="A16" s="431"/>
      <c r="B16" s="366" t="s">
        <v>252</v>
      </c>
      <c r="C16" s="61"/>
      <c r="D16" s="154" t="s">
        <v>124</v>
      </c>
      <c r="E16" s="25"/>
      <c r="F16" s="62"/>
      <c r="G16" s="113"/>
      <c r="H16" s="25"/>
      <c r="I16" s="99"/>
      <c r="J16" s="61"/>
      <c r="K16" s="154" t="s">
        <v>124</v>
      </c>
      <c r="L16" s="154" t="s">
        <v>124</v>
      </c>
      <c r="M16" s="156" t="s">
        <v>124</v>
      </c>
    </row>
    <row r="17" spans="1:13" ht="17.100000000000001" customHeight="1" x14ac:dyDescent="0.2">
      <c r="A17" s="431"/>
      <c r="B17" s="186" t="s">
        <v>26</v>
      </c>
      <c r="C17" s="61"/>
      <c r="D17" s="154" t="s">
        <v>124</v>
      </c>
      <c r="E17" s="25"/>
      <c r="F17" s="62"/>
      <c r="G17" s="204" t="s">
        <v>124</v>
      </c>
      <c r="H17" s="25"/>
      <c r="I17" s="99"/>
      <c r="J17" s="61"/>
      <c r="K17" s="154" t="s">
        <v>124</v>
      </c>
      <c r="L17" s="154" t="s">
        <v>124</v>
      </c>
      <c r="M17" s="156" t="s">
        <v>124</v>
      </c>
    </row>
    <row r="18" spans="1:13" ht="17.100000000000001" customHeight="1" thickBot="1" x14ac:dyDescent="0.25">
      <c r="A18" s="432"/>
      <c r="B18" s="187" t="s">
        <v>26</v>
      </c>
      <c r="C18" s="222"/>
      <c r="D18" s="215" t="s">
        <v>124</v>
      </c>
      <c r="E18" s="26"/>
      <c r="F18" s="221"/>
      <c r="G18" s="217" t="s">
        <v>124</v>
      </c>
      <c r="H18" s="26"/>
      <c r="I18" s="219"/>
      <c r="J18" s="222"/>
      <c r="K18" s="215" t="s">
        <v>124</v>
      </c>
      <c r="L18" s="215" t="s">
        <v>124</v>
      </c>
      <c r="M18" s="218" t="s">
        <v>124</v>
      </c>
    </row>
    <row r="19" spans="1:13" ht="17.100000000000001" customHeight="1" x14ac:dyDescent="0.2">
      <c r="A19" s="430" t="s">
        <v>147</v>
      </c>
      <c r="B19" s="185" t="s">
        <v>26</v>
      </c>
      <c r="C19" s="209" t="s">
        <v>124</v>
      </c>
      <c r="D19" s="158" t="s">
        <v>124</v>
      </c>
      <c r="E19" s="158" t="s">
        <v>124</v>
      </c>
      <c r="F19" s="210" t="s">
        <v>124</v>
      </c>
      <c r="G19" s="211" t="s">
        <v>124</v>
      </c>
      <c r="H19" s="158" t="s">
        <v>124</v>
      </c>
      <c r="I19" s="212" t="s">
        <v>124</v>
      </c>
      <c r="J19" s="209" t="s">
        <v>124</v>
      </c>
      <c r="K19" s="158" t="s">
        <v>124</v>
      </c>
      <c r="L19" s="158" t="s">
        <v>124</v>
      </c>
      <c r="M19" s="213"/>
    </row>
    <row r="20" spans="1:13" ht="17.100000000000001" customHeight="1" thickBot="1" x14ac:dyDescent="0.25">
      <c r="A20" s="432"/>
      <c r="B20" s="187" t="s">
        <v>26</v>
      </c>
      <c r="C20" s="214" t="s">
        <v>124</v>
      </c>
      <c r="D20" s="215" t="s">
        <v>124</v>
      </c>
      <c r="E20" s="215" t="s">
        <v>124</v>
      </c>
      <c r="F20" s="216" t="s">
        <v>124</v>
      </c>
      <c r="G20" s="217" t="s">
        <v>124</v>
      </c>
      <c r="H20" s="215" t="s">
        <v>124</v>
      </c>
      <c r="I20" s="218" t="s">
        <v>124</v>
      </c>
      <c r="J20" s="214" t="s">
        <v>124</v>
      </c>
      <c r="K20" s="215" t="s">
        <v>124</v>
      </c>
      <c r="L20" s="215" t="s">
        <v>124</v>
      </c>
      <c r="M20" s="219"/>
    </row>
    <row r="21" spans="1:13" ht="17.100000000000001" customHeight="1" x14ac:dyDescent="0.2">
      <c r="A21" s="433">
        <v>92304</v>
      </c>
      <c r="B21" s="350" t="s">
        <v>233</v>
      </c>
      <c r="C21" s="190"/>
      <c r="D21" s="69"/>
      <c r="E21" s="69"/>
      <c r="F21" s="220"/>
      <c r="G21" s="101"/>
      <c r="H21" s="69"/>
      <c r="I21" s="213"/>
      <c r="J21" s="190"/>
      <c r="K21" s="228" t="s">
        <v>124</v>
      </c>
      <c r="L21" s="158" t="s">
        <v>124</v>
      </c>
      <c r="M21" s="212" t="s">
        <v>124</v>
      </c>
    </row>
    <row r="22" spans="1:13" ht="17.100000000000001" customHeight="1" x14ac:dyDescent="0.2">
      <c r="A22" s="431"/>
      <c r="B22" s="335" t="s">
        <v>234</v>
      </c>
      <c r="C22" s="223"/>
      <c r="D22" s="208"/>
      <c r="E22" s="208"/>
      <c r="F22" s="224"/>
      <c r="G22" s="225"/>
      <c r="H22" s="208"/>
      <c r="I22" s="226"/>
      <c r="J22" s="223"/>
      <c r="K22" s="207"/>
      <c r="L22" s="205"/>
      <c r="M22" s="206"/>
    </row>
    <row r="23" spans="1:13" ht="17.100000000000001" customHeight="1" x14ac:dyDescent="0.2">
      <c r="A23" s="434"/>
      <c r="B23" s="335" t="s">
        <v>235</v>
      </c>
      <c r="C23" s="61"/>
      <c r="D23" s="25"/>
      <c r="E23" s="25"/>
      <c r="F23" s="62"/>
      <c r="G23" s="102"/>
      <c r="H23" s="25"/>
      <c r="I23" s="99"/>
      <c r="J23" s="61"/>
      <c r="K23" s="157" t="s">
        <v>124</v>
      </c>
      <c r="L23" s="154" t="s">
        <v>124</v>
      </c>
      <c r="M23" s="156" t="s">
        <v>124</v>
      </c>
    </row>
    <row r="24" spans="1:13" ht="17.100000000000001" customHeight="1" x14ac:dyDescent="0.2">
      <c r="A24" s="434"/>
      <c r="B24" s="354"/>
      <c r="C24" s="61"/>
      <c r="D24" s="25"/>
      <c r="E24" s="25"/>
      <c r="F24" s="62"/>
      <c r="G24" s="102"/>
      <c r="H24" s="25"/>
      <c r="I24" s="99"/>
      <c r="J24" s="61"/>
      <c r="K24" s="355" t="s">
        <v>124</v>
      </c>
      <c r="L24" s="356" t="s">
        <v>124</v>
      </c>
      <c r="M24" s="357" t="s">
        <v>124</v>
      </c>
    </row>
    <row r="25" spans="1:13" ht="17.100000000000001" customHeight="1" thickBot="1" x14ac:dyDescent="0.25">
      <c r="A25" s="435"/>
      <c r="B25" s="351"/>
      <c r="C25" s="61"/>
      <c r="D25" s="25"/>
      <c r="E25" s="25"/>
      <c r="F25" s="62"/>
      <c r="G25" s="113"/>
      <c r="H25" s="25"/>
      <c r="I25" s="99"/>
      <c r="J25" s="61"/>
      <c r="K25" s="154" t="s">
        <v>124</v>
      </c>
      <c r="L25" s="154" t="s">
        <v>124</v>
      </c>
      <c r="M25" s="156" t="s">
        <v>124</v>
      </c>
    </row>
    <row r="26" spans="1:13" ht="17.100000000000001" customHeight="1" x14ac:dyDescent="0.2">
      <c r="A26" s="436">
        <v>91604</v>
      </c>
      <c r="B26" s="334" t="s">
        <v>153</v>
      </c>
      <c r="C26" s="341"/>
      <c r="D26" s="330" t="s">
        <v>124</v>
      </c>
      <c r="E26" s="229"/>
      <c r="F26" s="112"/>
      <c r="G26" s="331" t="s">
        <v>124</v>
      </c>
      <c r="H26" s="229"/>
      <c r="I26" s="230"/>
      <c r="J26" s="231"/>
      <c r="K26" s="227" t="s">
        <v>124</v>
      </c>
      <c r="L26" s="227" t="s">
        <v>124</v>
      </c>
      <c r="M26" s="232" t="s">
        <v>124</v>
      </c>
    </row>
    <row r="27" spans="1:13" ht="17.100000000000001" customHeight="1" x14ac:dyDescent="0.2">
      <c r="A27" s="437"/>
      <c r="B27" s="340" t="s">
        <v>190</v>
      </c>
      <c r="C27" s="102"/>
      <c r="D27" s="154" t="s">
        <v>124</v>
      </c>
      <c r="E27" s="25"/>
      <c r="F27" s="62"/>
      <c r="G27" s="155" t="s">
        <v>124</v>
      </c>
      <c r="H27" s="25"/>
      <c r="I27" s="99"/>
      <c r="J27" s="61"/>
      <c r="K27" s="154" t="s">
        <v>124</v>
      </c>
      <c r="L27" s="154" t="s">
        <v>124</v>
      </c>
      <c r="M27" s="156" t="s">
        <v>124</v>
      </c>
    </row>
    <row r="28" spans="1:13" ht="17.100000000000001" customHeight="1" x14ac:dyDescent="0.2">
      <c r="A28" s="437"/>
      <c r="B28" s="340" t="s">
        <v>195</v>
      </c>
      <c r="C28" s="102"/>
      <c r="D28" s="154" t="s">
        <v>124</v>
      </c>
      <c r="E28" s="25"/>
      <c r="F28" s="62"/>
      <c r="G28" s="155" t="s">
        <v>124</v>
      </c>
      <c r="H28" s="25"/>
      <c r="I28" s="99"/>
      <c r="J28" s="61"/>
      <c r="K28" s="154" t="s">
        <v>124</v>
      </c>
      <c r="L28" s="154" t="s">
        <v>124</v>
      </c>
      <c r="M28" s="156" t="s">
        <v>124</v>
      </c>
    </row>
    <row r="29" spans="1:13" ht="17.100000000000001" customHeight="1" x14ac:dyDescent="0.2">
      <c r="A29" s="437"/>
      <c r="B29" s="340" t="s">
        <v>196</v>
      </c>
      <c r="C29" s="102"/>
      <c r="D29" s="154" t="s">
        <v>124</v>
      </c>
      <c r="E29" s="25"/>
      <c r="F29" s="62"/>
      <c r="G29" s="155" t="s">
        <v>124</v>
      </c>
      <c r="H29" s="25"/>
      <c r="I29" s="99"/>
      <c r="J29" s="61"/>
      <c r="K29" s="154" t="s">
        <v>124</v>
      </c>
      <c r="L29" s="154" t="s">
        <v>124</v>
      </c>
      <c r="M29" s="156" t="s">
        <v>124</v>
      </c>
    </row>
    <row r="30" spans="1:13" ht="17.100000000000001" customHeight="1" x14ac:dyDescent="0.2">
      <c r="A30" s="437"/>
      <c r="B30" s="340" t="s">
        <v>231</v>
      </c>
      <c r="C30" s="113"/>
      <c r="D30" s="159" t="s">
        <v>124</v>
      </c>
      <c r="E30" s="86"/>
      <c r="F30" s="97"/>
      <c r="G30" s="204" t="s">
        <v>124</v>
      </c>
      <c r="H30" s="86"/>
      <c r="I30" s="100"/>
      <c r="J30" s="98"/>
      <c r="K30" s="159" t="s">
        <v>124</v>
      </c>
      <c r="L30" s="159" t="s">
        <v>124</v>
      </c>
      <c r="M30" s="233" t="s">
        <v>124</v>
      </c>
    </row>
    <row r="31" spans="1:13" ht="17.100000000000001" customHeight="1" x14ac:dyDescent="0.2">
      <c r="A31" s="437"/>
      <c r="B31" s="352" t="s">
        <v>191</v>
      </c>
      <c r="C31" s="61"/>
      <c r="D31" s="159" t="s">
        <v>124</v>
      </c>
      <c r="E31" s="25"/>
      <c r="F31" s="62"/>
      <c r="G31" s="204" t="s">
        <v>124</v>
      </c>
      <c r="H31" s="25"/>
      <c r="I31" s="99"/>
      <c r="J31" s="61"/>
      <c r="K31" s="154" t="s">
        <v>124</v>
      </c>
      <c r="L31" s="154" t="s">
        <v>124</v>
      </c>
      <c r="M31" s="156" t="s">
        <v>124</v>
      </c>
    </row>
    <row r="32" spans="1:13" ht="17.100000000000001" customHeight="1" x14ac:dyDescent="0.2">
      <c r="A32" s="437"/>
      <c r="B32" s="353" t="s">
        <v>230</v>
      </c>
      <c r="C32" s="61"/>
      <c r="D32" s="154" t="s">
        <v>124</v>
      </c>
      <c r="E32" s="25"/>
      <c r="F32" s="62"/>
      <c r="G32" s="155" t="s">
        <v>124</v>
      </c>
      <c r="H32" s="25"/>
      <c r="I32" s="99"/>
      <c r="J32" s="61"/>
      <c r="K32" s="154" t="s">
        <v>124</v>
      </c>
      <c r="L32" s="154" t="s">
        <v>124</v>
      </c>
      <c r="M32" s="156" t="s">
        <v>124</v>
      </c>
    </row>
    <row r="33" spans="1:13" ht="17.100000000000001" customHeight="1" x14ac:dyDescent="0.2">
      <c r="A33" s="437"/>
      <c r="B33" s="188"/>
      <c r="C33" s="61"/>
      <c r="D33" s="154" t="s">
        <v>124</v>
      </c>
      <c r="E33" s="25"/>
      <c r="F33" s="62"/>
      <c r="G33" s="155" t="s">
        <v>124</v>
      </c>
      <c r="H33" s="25"/>
      <c r="I33" s="99"/>
      <c r="J33" s="61"/>
      <c r="K33" s="154" t="s">
        <v>124</v>
      </c>
      <c r="L33" s="154" t="s">
        <v>124</v>
      </c>
      <c r="M33" s="156" t="s">
        <v>124</v>
      </c>
    </row>
    <row r="34" spans="1:13" ht="17.100000000000001" customHeight="1" thickBot="1" x14ac:dyDescent="0.25">
      <c r="A34" s="438"/>
      <c r="B34" s="239"/>
      <c r="C34" s="222"/>
      <c r="D34" s="215" t="s">
        <v>124</v>
      </c>
      <c r="E34" s="26"/>
      <c r="F34" s="221"/>
      <c r="G34" s="240" t="s">
        <v>124</v>
      </c>
      <c r="H34" s="26"/>
      <c r="I34" s="219"/>
      <c r="J34" s="222"/>
      <c r="K34" s="215" t="s">
        <v>124</v>
      </c>
      <c r="L34" s="215" t="s">
        <v>124</v>
      </c>
      <c r="M34" s="218" t="s">
        <v>124</v>
      </c>
    </row>
    <row r="35" spans="1:13" ht="16.5" customHeight="1" x14ac:dyDescent="0.2">
      <c r="A35" s="440" t="s">
        <v>154</v>
      </c>
      <c r="B35" s="332" t="s">
        <v>188</v>
      </c>
      <c r="C35" s="241"/>
      <c r="D35" s="241"/>
      <c r="E35" s="241"/>
      <c r="F35" s="236"/>
      <c r="G35" s="242"/>
      <c r="H35" s="241"/>
      <c r="I35" s="243"/>
      <c r="J35" s="190"/>
      <c r="K35" s="237"/>
      <c r="L35" s="220"/>
      <c r="M35" s="238"/>
    </row>
    <row r="36" spans="1:13" ht="16.5" customHeight="1" x14ac:dyDescent="0.2">
      <c r="A36" s="441"/>
      <c r="B36" s="333" t="s">
        <v>189</v>
      </c>
      <c r="C36" s="147"/>
      <c r="D36" s="147"/>
      <c r="E36" s="147"/>
      <c r="F36" s="148"/>
      <c r="G36" s="149"/>
      <c r="H36" s="147"/>
      <c r="I36" s="150"/>
      <c r="J36" s="61"/>
      <c r="K36" s="63"/>
      <c r="L36" s="62"/>
      <c r="M36" s="151"/>
    </row>
    <row r="37" spans="1:13" ht="16.5" customHeight="1" x14ac:dyDescent="0.2">
      <c r="A37" s="441"/>
      <c r="B37" s="234" t="s">
        <v>26</v>
      </c>
      <c r="C37" s="147"/>
      <c r="D37" s="147"/>
      <c r="E37" s="147"/>
      <c r="F37" s="148"/>
      <c r="G37" s="149"/>
      <c r="H37" s="147"/>
      <c r="I37" s="150"/>
      <c r="J37" s="61"/>
      <c r="K37" s="63"/>
      <c r="L37" s="62"/>
      <c r="M37" s="151"/>
    </row>
    <row r="38" spans="1:13" ht="16.5" customHeight="1" thickBot="1" x14ac:dyDescent="0.25">
      <c r="A38" s="442"/>
      <c r="B38" s="234" t="s">
        <v>26</v>
      </c>
      <c r="C38" s="147"/>
      <c r="D38" s="147"/>
      <c r="E38" s="147"/>
      <c r="F38" s="148"/>
      <c r="G38" s="149"/>
      <c r="H38" s="147"/>
      <c r="I38" s="150"/>
      <c r="J38" s="152"/>
      <c r="K38" s="153"/>
      <c r="L38" s="148"/>
      <c r="M38" s="151"/>
    </row>
    <row r="39" spans="1:13" ht="16.5" customHeight="1" x14ac:dyDescent="0.2">
      <c r="A39" s="109" t="s">
        <v>210</v>
      </c>
      <c r="B39" s="191"/>
      <c r="C39" s="242"/>
      <c r="D39" s="241"/>
      <c r="E39" s="241"/>
      <c r="F39" s="243"/>
      <c r="G39" s="241"/>
      <c r="H39" s="236"/>
      <c r="I39" s="243"/>
      <c r="J39" s="101"/>
      <c r="K39" s="237"/>
      <c r="L39" s="213"/>
      <c r="M39" s="272"/>
    </row>
    <row r="40" spans="1:13" ht="16.5" customHeight="1" x14ac:dyDescent="0.2">
      <c r="A40" s="439" t="s">
        <v>209</v>
      </c>
      <c r="B40" s="427"/>
      <c r="C40" s="253" t="s">
        <v>124</v>
      </c>
      <c r="D40" s="189" t="s">
        <v>124</v>
      </c>
      <c r="E40" s="189" t="s">
        <v>124</v>
      </c>
      <c r="F40" s="161" t="s">
        <v>124</v>
      </c>
      <c r="G40" s="189" t="s">
        <v>124</v>
      </c>
      <c r="H40" s="162" t="s">
        <v>124</v>
      </c>
      <c r="I40" s="161" t="s">
        <v>124</v>
      </c>
      <c r="J40" s="204" t="s">
        <v>124</v>
      </c>
      <c r="K40" s="254" t="s">
        <v>124</v>
      </c>
      <c r="L40" s="276">
        <f>'Transferové odpisy'!D26-'Transferové odpisy'!E26-'Transferové odpisy'!F26</f>
        <v>0</v>
      </c>
      <c r="M40" s="273" t="s">
        <v>124</v>
      </c>
    </row>
    <row r="41" spans="1:13" ht="16.5" customHeight="1" x14ac:dyDescent="0.2">
      <c r="A41" s="426" t="s">
        <v>184</v>
      </c>
      <c r="B41" s="427"/>
      <c r="C41" s="253" t="s">
        <v>124</v>
      </c>
      <c r="D41" s="189" t="s">
        <v>124</v>
      </c>
      <c r="E41" s="189" t="s">
        <v>124</v>
      </c>
      <c r="F41" s="161" t="s">
        <v>124</v>
      </c>
      <c r="G41" s="189" t="s">
        <v>124</v>
      </c>
      <c r="H41" s="162" t="s">
        <v>124</v>
      </c>
      <c r="I41" s="161" t="s">
        <v>124</v>
      </c>
      <c r="J41" s="204" t="s">
        <v>124</v>
      </c>
      <c r="K41" s="254" t="s">
        <v>124</v>
      </c>
      <c r="L41" s="276">
        <f>'Transferové odpisy'!F26-'Transferové odpisy'!G26</f>
        <v>0</v>
      </c>
      <c r="M41" s="273" t="s">
        <v>124</v>
      </c>
    </row>
    <row r="42" spans="1:13" ht="16.5" customHeight="1" x14ac:dyDescent="0.2">
      <c r="A42" s="426" t="s">
        <v>185</v>
      </c>
      <c r="B42" s="427"/>
      <c r="C42" s="204" t="s">
        <v>124</v>
      </c>
      <c r="D42" s="159" t="s">
        <v>124</v>
      </c>
      <c r="E42" s="159" t="s">
        <v>124</v>
      </c>
      <c r="F42" s="233" t="s">
        <v>124</v>
      </c>
      <c r="G42" s="159" t="s">
        <v>124</v>
      </c>
      <c r="H42" s="160" t="s">
        <v>124</v>
      </c>
      <c r="I42" s="233" t="s">
        <v>124</v>
      </c>
      <c r="J42" s="275">
        <f>K42</f>
        <v>0</v>
      </c>
      <c r="K42" s="274">
        <f>'Transferové odpisy'!H26+'Transferové odpisy'!I26</f>
        <v>0</v>
      </c>
      <c r="L42" s="233" t="s">
        <v>124</v>
      </c>
      <c r="M42" s="296" t="s">
        <v>124</v>
      </c>
    </row>
    <row r="43" spans="1:13" ht="16.5" customHeight="1" thickBot="1" x14ac:dyDescent="0.25">
      <c r="A43" s="439" t="s">
        <v>198</v>
      </c>
      <c r="B43" s="427"/>
      <c r="C43" s="217" t="s">
        <v>124</v>
      </c>
      <c r="D43" s="255" t="s">
        <v>124</v>
      </c>
      <c r="E43" s="255" t="s">
        <v>124</v>
      </c>
      <c r="F43" s="294" t="s">
        <v>124</v>
      </c>
      <c r="G43" s="189" t="s">
        <v>124</v>
      </c>
      <c r="H43" s="162" t="s">
        <v>124</v>
      </c>
      <c r="I43" s="161" t="s">
        <v>124</v>
      </c>
      <c r="J43" s="297"/>
      <c r="K43" s="295"/>
      <c r="L43" s="298"/>
      <c r="M43" s="271" t="s">
        <v>124</v>
      </c>
    </row>
    <row r="44" spans="1:13" ht="17.100000000000001" customHeight="1" thickBot="1" x14ac:dyDescent="0.25">
      <c r="A44" s="428" t="s">
        <v>14</v>
      </c>
      <c r="B44" s="429"/>
      <c r="C44" s="103">
        <f t="shared" ref="C44:I44" si="0">SUM(C6:C38)</f>
        <v>0</v>
      </c>
      <c r="D44" s="103">
        <f t="shared" si="0"/>
        <v>0</v>
      </c>
      <c r="E44" s="103">
        <f t="shared" si="0"/>
        <v>0</v>
      </c>
      <c r="F44" s="103">
        <f t="shared" si="0"/>
        <v>0</v>
      </c>
      <c r="G44" s="103">
        <f t="shared" si="0"/>
        <v>0</v>
      </c>
      <c r="H44" s="103">
        <f t="shared" si="0"/>
        <v>0</v>
      </c>
      <c r="I44" s="103">
        <f t="shared" si="0"/>
        <v>0</v>
      </c>
      <c r="J44" s="47">
        <f>SUM(J6:J43)</f>
        <v>0</v>
      </c>
      <c r="K44" s="47">
        <f>SUM(K40:K43)</f>
        <v>0</v>
      </c>
      <c r="L44" s="47">
        <f>SUM(L40:L43)</f>
        <v>0</v>
      </c>
      <c r="M44" s="48">
        <f>SUM(M6:M43)</f>
        <v>0</v>
      </c>
    </row>
    <row r="45" spans="1:13" ht="7.5" customHeight="1" x14ac:dyDescent="0.2"/>
    <row r="46" spans="1:13" ht="17.100000000000001" customHeight="1" x14ac:dyDescent="0.25">
      <c r="B46" s="64" t="s">
        <v>70</v>
      </c>
      <c r="C46" s="65" t="s">
        <v>95</v>
      </c>
      <c r="E46" s="115" t="s">
        <v>60</v>
      </c>
      <c r="F46" s="115"/>
      <c r="G46" s="2"/>
      <c r="H46" s="2"/>
      <c r="I46" s="2"/>
    </row>
    <row r="47" spans="1:13" ht="17.100000000000001" customHeight="1" x14ac:dyDescent="0.2">
      <c r="B47" s="5" t="s">
        <v>68</v>
      </c>
      <c r="C47" s="175">
        <f>C44+D44+E44-F44</f>
        <v>0</v>
      </c>
      <c r="D47" s="2"/>
      <c r="E47" s="235" t="s">
        <v>61</v>
      </c>
      <c r="F47" s="235"/>
      <c r="G47" s="3"/>
      <c r="H47" s="3"/>
      <c r="I47" s="105" t="s">
        <v>132</v>
      </c>
      <c r="J47" s="178">
        <f ca="1">'Popis SÚ a nákl.účtů'!B166</f>
        <v>46202</v>
      </c>
    </row>
    <row r="48" spans="1:13" ht="17.100000000000001" customHeight="1" x14ac:dyDescent="0.2">
      <c r="B48" s="66">
        <v>388</v>
      </c>
      <c r="C48" s="175">
        <f>G44+H44-I44</f>
        <v>0</v>
      </c>
      <c r="D48" s="2"/>
      <c r="E48" s="195" t="s">
        <v>105</v>
      </c>
      <c r="F48" s="196"/>
      <c r="G48" s="3"/>
      <c r="H48" s="3"/>
      <c r="I48" s="105" t="s">
        <v>101</v>
      </c>
      <c r="J48" s="177">
        <f>'Popis SÚ a nákl.účtů'!B167</f>
        <v>0</v>
      </c>
      <c r="K48" s="105" t="s">
        <v>96</v>
      </c>
      <c r="L48" s="104" t="s">
        <v>102</v>
      </c>
    </row>
    <row r="49" spans="2:12" ht="17.100000000000001" customHeight="1" x14ac:dyDescent="0.2">
      <c r="B49" s="66">
        <v>672</v>
      </c>
      <c r="C49" s="175">
        <f>J44</f>
        <v>0</v>
      </c>
      <c r="D49" s="3"/>
      <c r="I49" s="105" t="s">
        <v>103</v>
      </c>
      <c r="J49" s="177">
        <f>'Popis SÚ a nákl.účtů'!B168</f>
        <v>0</v>
      </c>
    </row>
    <row r="50" spans="2:12" ht="17.100000000000001" customHeight="1" x14ac:dyDescent="0.2">
      <c r="B50" s="66">
        <v>403</v>
      </c>
      <c r="C50" s="175">
        <f>L44-K44</f>
        <v>0</v>
      </c>
      <c r="D50" s="3"/>
      <c r="I50" s="105" t="s">
        <v>104</v>
      </c>
      <c r="J50" s="177">
        <f>'Popis SÚ a nákl.účtů'!B169</f>
        <v>0</v>
      </c>
      <c r="K50" s="105" t="s">
        <v>96</v>
      </c>
      <c r="L50" s="104" t="s">
        <v>102</v>
      </c>
    </row>
    <row r="51" spans="2:12" ht="19.5" customHeight="1" x14ac:dyDescent="0.2">
      <c r="C51" s="247"/>
      <c r="D51" s="3"/>
    </row>
    <row r="52" spans="2:12" ht="19.5" customHeight="1" x14ac:dyDescent="0.2"/>
    <row r="53" spans="2:12" ht="19.5" customHeight="1" x14ac:dyDescent="0.2"/>
  </sheetData>
  <mergeCells count="17">
    <mergeCell ref="A41:B41"/>
    <mergeCell ref="A42:B42"/>
    <mergeCell ref="D2:I2"/>
    <mergeCell ref="A44:B44"/>
    <mergeCell ref="A6:A14"/>
    <mergeCell ref="A15:A18"/>
    <mergeCell ref="A19:A20"/>
    <mergeCell ref="A21:A25"/>
    <mergeCell ref="A26:A34"/>
    <mergeCell ref="A43:B43"/>
    <mergeCell ref="A40:B40"/>
    <mergeCell ref="A35:A38"/>
    <mergeCell ref="M4:M5"/>
    <mergeCell ref="G4:I4"/>
    <mergeCell ref="J4:L4"/>
    <mergeCell ref="C4:F4"/>
    <mergeCell ref="A4:A5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84" fitToHeight="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2"/>
  <sheetViews>
    <sheetView workbookViewId="0">
      <pane ySplit="5" topLeftCell="A20" activePane="bottomLeft" state="frozen"/>
      <selection pane="bottomLeft" activeCell="J26" sqref="J26"/>
    </sheetView>
  </sheetViews>
  <sheetFormatPr defaultRowHeight="12.75" x14ac:dyDescent="0.2"/>
  <cols>
    <col min="1" max="1" width="10.140625" customWidth="1"/>
    <col min="2" max="2" width="36" customWidth="1"/>
    <col min="3" max="10" width="21.42578125" customWidth="1"/>
  </cols>
  <sheetData>
    <row r="1" spans="1:10" ht="26.25" x14ac:dyDescent="0.4">
      <c r="A1" s="267"/>
      <c r="B1" s="21" t="s">
        <v>222</v>
      </c>
      <c r="J1" s="92" t="str">
        <f>'Popis SÚ a nákl.účtů'!D2</f>
        <v>číslo org.: 14xx</v>
      </c>
    </row>
    <row r="2" spans="1:10" ht="26.25" customHeight="1" x14ac:dyDescent="0.25">
      <c r="A2" s="267"/>
      <c r="B2" s="92" t="s">
        <v>74</v>
      </c>
      <c r="C2" s="447">
        <f>'Popis SÚ a nákl.účtů'!C3:D3</f>
        <v>0</v>
      </c>
      <c r="D2" s="447"/>
      <c r="E2" s="447"/>
      <c r="F2" s="447"/>
      <c r="G2" s="447"/>
      <c r="H2" s="447"/>
      <c r="I2" s="447"/>
    </row>
    <row r="3" spans="1:10" ht="13.5" thickBot="1" x14ac:dyDescent="0.25">
      <c r="A3" s="267"/>
      <c r="B3" s="279"/>
    </row>
    <row r="4" spans="1:10" ht="17.100000000000001" customHeight="1" thickBot="1" x14ac:dyDescent="0.25">
      <c r="A4" s="448" t="s">
        <v>200</v>
      </c>
      <c r="B4" s="443" t="s">
        <v>199</v>
      </c>
      <c r="C4" s="417" t="s">
        <v>178</v>
      </c>
      <c r="D4" s="423"/>
      <c r="E4" s="423"/>
      <c r="F4" s="423"/>
      <c r="G4" s="451"/>
      <c r="H4" s="423"/>
      <c r="I4" s="423"/>
      <c r="J4" s="443" t="s">
        <v>179</v>
      </c>
    </row>
    <row r="5" spans="1:10" s="2" customFormat="1" ht="68.25" customHeight="1" thickBot="1" x14ac:dyDescent="0.25">
      <c r="A5" s="449"/>
      <c r="B5" s="450"/>
      <c r="C5" s="263" t="s">
        <v>180</v>
      </c>
      <c r="D5" s="264" t="s">
        <v>181</v>
      </c>
      <c r="E5" s="277" t="s">
        <v>223</v>
      </c>
      <c r="F5" s="277" t="s">
        <v>224</v>
      </c>
      <c r="G5" s="262" t="s">
        <v>182</v>
      </c>
      <c r="H5" s="277" t="s">
        <v>225</v>
      </c>
      <c r="I5" s="277" t="s">
        <v>226</v>
      </c>
      <c r="J5" s="444"/>
    </row>
    <row r="6" spans="1:10" ht="24" customHeight="1" x14ac:dyDescent="0.2">
      <c r="A6" s="282"/>
      <c r="B6" s="283"/>
      <c r="C6" s="302"/>
      <c r="D6" s="303"/>
      <c r="E6" s="303"/>
      <c r="F6" s="304"/>
      <c r="G6" s="305"/>
      <c r="H6" s="306"/>
      <c r="I6" s="307"/>
      <c r="J6" s="308">
        <f t="shared" ref="J6:J25" si="0">D6-E6-G6-H6-I6</f>
        <v>0</v>
      </c>
    </row>
    <row r="7" spans="1:10" ht="24" customHeight="1" x14ac:dyDescent="0.2">
      <c r="A7" s="284"/>
      <c r="B7" s="285"/>
      <c r="C7" s="309"/>
      <c r="D7" s="310"/>
      <c r="E7" s="310"/>
      <c r="F7" s="311"/>
      <c r="G7" s="312"/>
      <c r="H7" s="313"/>
      <c r="I7" s="314"/>
      <c r="J7" s="308">
        <f t="shared" si="0"/>
        <v>0</v>
      </c>
    </row>
    <row r="8" spans="1:10" ht="24" customHeight="1" x14ac:dyDescent="0.2">
      <c r="A8" s="284"/>
      <c r="B8" s="285"/>
      <c r="C8" s="309"/>
      <c r="D8" s="310"/>
      <c r="E8" s="310"/>
      <c r="F8" s="311"/>
      <c r="G8" s="312"/>
      <c r="H8" s="313"/>
      <c r="I8" s="314"/>
      <c r="J8" s="308">
        <f t="shared" si="0"/>
        <v>0</v>
      </c>
    </row>
    <row r="9" spans="1:10" ht="24" customHeight="1" x14ac:dyDescent="0.2">
      <c r="A9" s="284"/>
      <c r="B9" s="285"/>
      <c r="C9" s="309"/>
      <c r="D9" s="310"/>
      <c r="E9" s="310"/>
      <c r="F9" s="311"/>
      <c r="G9" s="312"/>
      <c r="H9" s="313"/>
      <c r="I9" s="314"/>
      <c r="J9" s="308">
        <f t="shared" si="0"/>
        <v>0</v>
      </c>
    </row>
    <row r="10" spans="1:10" ht="24" customHeight="1" x14ac:dyDescent="0.2">
      <c r="A10" s="284"/>
      <c r="B10" s="285"/>
      <c r="C10" s="309"/>
      <c r="D10" s="310"/>
      <c r="E10" s="310"/>
      <c r="F10" s="311"/>
      <c r="G10" s="312"/>
      <c r="H10" s="313"/>
      <c r="I10" s="314"/>
      <c r="J10" s="308">
        <f t="shared" si="0"/>
        <v>0</v>
      </c>
    </row>
    <row r="11" spans="1:10" ht="24" customHeight="1" x14ac:dyDescent="0.2">
      <c r="A11" s="284"/>
      <c r="B11" s="286"/>
      <c r="C11" s="309"/>
      <c r="D11" s="310"/>
      <c r="E11" s="310"/>
      <c r="F11" s="311"/>
      <c r="G11" s="312"/>
      <c r="H11" s="313"/>
      <c r="I11" s="314"/>
      <c r="J11" s="308">
        <f t="shared" si="0"/>
        <v>0</v>
      </c>
    </row>
    <row r="12" spans="1:10" ht="24" customHeight="1" x14ac:dyDescent="0.2">
      <c r="A12" s="284"/>
      <c r="B12" s="286"/>
      <c r="C12" s="309"/>
      <c r="D12" s="310"/>
      <c r="E12" s="310"/>
      <c r="F12" s="311"/>
      <c r="G12" s="312"/>
      <c r="H12" s="313"/>
      <c r="I12" s="314"/>
      <c r="J12" s="308">
        <f t="shared" si="0"/>
        <v>0</v>
      </c>
    </row>
    <row r="13" spans="1:10" ht="24" customHeight="1" x14ac:dyDescent="0.2">
      <c r="A13" s="284"/>
      <c r="B13" s="287"/>
      <c r="C13" s="309"/>
      <c r="D13" s="310"/>
      <c r="E13" s="310"/>
      <c r="F13" s="311"/>
      <c r="G13" s="312"/>
      <c r="H13" s="313"/>
      <c r="I13" s="314"/>
      <c r="J13" s="308">
        <f t="shared" si="0"/>
        <v>0</v>
      </c>
    </row>
    <row r="14" spans="1:10" ht="24" customHeight="1" x14ac:dyDescent="0.2">
      <c r="A14" s="284"/>
      <c r="B14" s="286"/>
      <c r="C14" s="309"/>
      <c r="D14" s="310"/>
      <c r="E14" s="310"/>
      <c r="F14" s="311"/>
      <c r="G14" s="312"/>
      <c r="H14" s="313"/>
      <c r="I14" s="314"/>
      <c r="J14" s="308">
        <f t="shared" si="0"/>
        <v>0</v>
      </c>
    </row>
    <row r="15" spans="1:10" ht="24" customHeight="1" x14ac:dyDescent="0.2">
      <c r="A15" s="288"/>
      <c r="B15" s="289"/>
      <c r="C15" s="315"/>
      <c r="D15" s="316"/>
      <c r="E15" s="310"/>
      <c r="F15" s="311"/>
      <c r="G15" s="312"/>
      <c r="H15" s="313"/>
      <c r="I15" s="314"/>
      <c r="J15" s="308">
        <f t="shared" si="0"/>
        <v>0</v>
      </c>
    </row>
    <row r="16" spans="1:10" ht="24" customHeight="1" x14ac:dyDescent="0.2">
      <c r="A16" s="284"/>
      <c r="B16" s="289"/>
      <c r="C16" s="315"/>
      <c r="D16" s="310"/>
      <c r="E16" s="310"/>
      <c r="F16" s="311"/>
      <c r="G16" s="312"/>
      <c r="H16" s="313"/>
      <c r="I16" s="314"/>
      <c r="J16" s="308">
        <f t="shared" si="0"/>
        <v>0</v>
      </c>
    </row>
    <row r="17" spans="1:11" ht="24" customHeight="1" x14ac:dyDescent="0.2">
      <c r="A17" s="269"/>
      <c r="B17" s="289"/>
      <c r="C17" s="315"/>
      <c r="D17" s="310"/>
      <c r="E17" s="310"/>
      <c r="F17" s="311"/>
      <c r="G17" s="312"/>
      <c r="H17" s="313"/>
      <c r="I17" s="314"/>
      <c r="J17" s="308">
        <f t="shared" si="0"/>
        <v>0</v>
      </c>
    </row>
    <row r="18" spans="1:11" ht="24" customHeight="1" x14ac:dyDescent="0.2">
      <c r="A18" s="268"/>
      <c r="B18" s="289"/>
      <c r="C18" s="315"/>
      <c r="D18" s="310"/>
      <c r="E18" s="310"/>
      <c r="F18" s="310"/>
      <c r="G18" s="313"/>
      <c r="H18" s="313"/>
      <c r="I18" s="314"/>
      <c r="J18" s="308">
        <f t="shared" si="0"/>
        <v>0</v>
      </c>
    </row>
    <row r="19" spans="1:11" ht="24" customHeight="1" x14ac:dyDescent="0.2">
      <c r="A19" s="269"/>
      <c r="B19" s="289"/>
      <c r="C19" s="315"/>
      <c r="D19" s="310"/>
      <c r="E19" s="310"/>
      <c r="F19" s="310"/>
      <c r="G19" s="313"/>
      <c r="H19" s="313"/>
      <c r="I19" s="314"/>
      <c r="J19" s="308">
        <f t="shared" si="0"/>
        <v>0</v>
      </c>
    </row>
    <row r="20" spans="1:11" ht="24" customHeight="1" x14ac:dyDescent="0.2">
      <c r="A20" s="268"/>
      <c r="B20" s="289"/>
      <c r="C20" s="315"/>
      <c r="D20" s="310"/>
      <c r="E20" s="310"/>
      <c r="F20" s="310"/>
      <c r="G20" s="313"/>
      <c r="H20" s="313"/>
      <c r="I20" s="314"/>
      <c r="J20" s="308">
        <f>D20-E20-G20-H20-I20</f>
        <v>0</v>
      </c>
    </row>
    <row r="21" spans="1:11" ht="24" customHeight="1" x14ac:dyDescent="0.2">
      <c r="A21" s="269"/>
      <c r="B21" s="289"/>
      <c r="C21" s="315"/>
      <c r="D21" s="310"/>
      <c r="E21" s="310"/>
      <c r="F21" s="310"/>
      <c r="G21" s="313"/>
      <c r="H21" s="313"/>
      <c r="I21" s="314"/>
      <c r="J21" s="308">
        <f t="shared" si="0"/>
        <v>0</v>
      </c>
    </row>
    <row r="22" spans="1:11" ht="24" customHeight="1" x14ac:dyDescent="0.2">
      <c r="A22" s="268"/>
      <c r="B22" s="289"/>
      <c r="C22" s="315"/>
      <c r="D22" s="310"/>
      <c r="E22" s="310"/>
      <c r="F22" s="310"/>
      <c r="G22" s="313"/>
      <c r="H22" s="313"/>
      <c r="I22" s="314"/>
      <c r="J22" s="308">
        <f t="shared" si="0"/>
        <v>0</v>
      </c>
    </row>
    <row r="23" spans="1:11" ht="24" customHeight="1" x14ac:dyDescent="0.2">
      <c r="A23" s="269"/>
      <c r="B23" s="289"/>
      <c r="C23" s="315"/>
      <c r="D23" s="310"/>
      <c r="E23" s="310"/>
      <c r="F23" s="310"/>
      <c r="G23" s="313"/>
      <c r="H23" s="313"/>
      <c r="I23" s="314"/>
      <c r="J23" s="308">
        <f t="shared" si="0"/>
        <v>0</v>
      </c>
    </row>
    <row r="24" spans="1:11" ht="24" customHeight="1" x14ac:dyDescent="0.2">
      <c r="A24" s="268"/>
      <c r="B24" s="289"/>
      <c r="C24" s="315"/>
      <c r="D24" s="310"/>
      <c r="E24" s="310"/>
      <c r="F24" s="310"/>
      <c r="G24" s="313"/>
      <c r="H24" s="313"/>
      <c r="I24" s="314"/>
      <c r="J24" s="308">
        <f t="shared" si="0"/>
        <v>0</v>
      </c>
    </row>
    <row r="25" spans="1:11" ht="24" customHeight="1" thickBot="1" x14ac:dyDescent="0.25">
      <c r="A25" s="281"/>
      <c r="B25" s="290"/>
      <c r="C25" s="317"/>
      <c r="D25" s="318"/>
      <c r="E25" s="318"/>
      <c r="F25" s="318"/>
      <c r="G25" s="313"/>
      <c r="H25" s="319"/>
      <c r="I25" s="320"/>
      <c r="J25" s="308">
        <f t="shared" si="0"/>
        <v>0</v>
      </c>
    </row>
    <row r="26" spans="1:11" s="266" customFormat="1" ht="26.25" customHeight="1" thickBot="1" x14ac:dyDescent="0.3">
      <c r="A26" s="280" t="s">
        <v>183</v>
      </c>
      <c r="B26" s="270"/>
      <c r="C26" s="265">
        <f>SUM(C6:C25)</f>
        <v>0</v>
      </c>
      <c r="D26" s="265">
        <f t="shared" ref="D26:J26" si="1">SUM(D6:D25)</f>
        <v>0</v>
      </c>
      <c r="E26" s="265">
        <f t="shared" si="1"/>
        <v>0</v>
      </c>
      <c r="F26" s="291">
        <f t="shared" si="1"/>
        <v>0</v>
      </c>
      <c r="G26" s="265">
        <f t="shared" si="1"/>
        <v>0</v>
      </c>
      <c r="H26" s="292">
        <f>SUM(H6:H25)</f>
        <v>0</v>
      </c>
      <c r="I26" s="292">
        <f t="shared" ref="I26" si="2">SUM(I6:I25)</f>
        <v>0</v>
      </c>
      <c r="J26" s="265">
        <f t="shared" si="1"/>
        <v>0</v>
      </c>
    </row>
    <row r="27" spans="1:11" ht="17.100000000000001" customHeight="1" x14ac:dyDescent="0.2">
      <c r="A27" s="267"/>
      <c r="B27" s="67"/>
      <c r="C27" s="247"/>
      <c r="D27" s="247"/>
      <c r="E27" s="247"/>
      <c r="F27" s="247"/>
      <c r="G27" s="247"/>
      <c r="H27" s="247"/>
      <c r="I27" s="247"/>
    </row>
    <row r="28" spans="1:11" ht="20.100000000000001" customHeight="1" x14ac:dyDescent="0.2">
      <c r="A28" s="321"/>
      <c r="B28" s="322"/>
      <c r="C28" s="247"/>
      <c r="D28" s="247"/>
      <c r="E28" s="247"/>
      <c r="F28" s="247"/>
      <c r="G28" s="247"/>
      <c r="H28" s="247"/>
      <c r="I28" s="247"/>
    </row>
    <row r="29" spans="1:11" ht="20.100000000000001" customHeight="1" x14ac:dyDescent="0.2">
      <c r="A29" s="322"/>
      <c r="B29" s="322"/>
      <c r="D29" s="105" t="s">
        <v>132</v>
      </c>
      <c r="E29" s="445">
        <f ca="1">'Popis SÚ a nákl.účtů'!B166</f>
        <v>46202</v>
      </c>
      <c r="F29" s="446"/>
      <c r="G29" s="324"/>
      <c r="H29" s="324"/>
      <c r="I29" s="324"/>
    </row>
    <row r="30" spans="1:11" ht="20.100000000000001" customHeight="1" x14ac:dyDescent="0.2">
      <c r="A30" s="322"/>
      <c r="B30" s="322"/>
      <c r="D30" s="105" t="s">
        <v>101</v>
      </c>
      <c r="E30" s="299">
        <f>'Popis SÚ a nákl.účtů'!B167</f>
        <v>0</v>
      </c>
      <c r="F30" s="179"/>
      <c r="G30" s="2"/>
      <c r="H30" s="325"/>
      <c r="I30" s="325"/>
      <c r="J30" s="104" t="s">
        <v>102</v>
      </c>
      <c r="K30" s="104"/>
    </row>
    <row r="31" spans="1:11" ht="20.100000000000001" customHeight="1" x14ac:dyDescent="0.2">
      <c r="A31" s="322"/>
      <c r="B31" s="322"/>
      <c r="D31" s="105" t="s">
        <v>103</v>
      </c>
      <c r="E31" s="299">
        <f>'Popis SÚ a nákl.účtů'!B168</f>
        <v>0</v>
      </c>
      <c r="F31" s="299"/>
      <c r="G31" s="2"/>
      <c r="H31" s="325"/>
      <c r="I31" s="325"/>
    </row>
    <row r="32" spans="1:11" ht="20.100000000000001" customHeight="1" x14ac:dyDescent="0.2">
      <c r="A32" s="322"/>
      <c r="B32" s="322"/>
      <c r="D32" s="105" t="s">
        <v>104</v>
      </c>
      <c r="E32" s="299">
        <f>'Popis SÚ a nákl.účtů'!B169</f>
        <v>0</v>
      </c>
      <c r="F32" s="299"/>
      <c r="G32" s="2"/>
      <c r="H32" s="325"/>
      <c r="I32" s="325"/>
      <c r="J32" s="104" t="s">
        <v>102</v>
      </c>
      <c r="K32" s="104"/>
    </row>
  </sheetData>
  <mergeCells count="6">
    <mergeCell ref="J4:J5"/>
    <mergeCell ref="E29:F29"/>
    <mergeCell ref="C2:I2"/>
    <mergeCell ref="A4:A5"/>
    <mergeCell ref="B4:B5"/>
    <mergeCell ref="C4:I4"/>
  </mergeCells>
  <pageMargins left="0.31496062992125984" right="0.31496062992125984" top="0.78740157480314965" bottom="0.78740157480314965" header="0.31496062992125984" footer="0.31496062992125984"/>
  <pageSetup paperSize="8" scale="95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H30"/>
  <sheetViews>
    <sheetView showGridLines="0" zoomScaleNormal="100" workbookViewId="0">
      <selection activeCell="E15" sqref="E15"/>
    </sheetView>
  </sheetViews>
  <sheetFormatPr defaultRowHeight="12.75" x14ac:dyDescent="0.2"/>
  <cols>
    <col min="1" max="1" width="37.5703125" customWidth="1"/>
    <col min="2" max="2" width="7.7109375" customWidth="1"/>
    <col min="3" max="3" width="27" customWidth="1"/>
    <col min="4" max="4" width="18.7109375" customWidth="1"/>
    <col min="5" max="5" width="21.140625" customWidth="1"/>
    <col min="6" max="6" width="2.5703125" customWidth="1"/>
    <col min="7" max="7" width="3.7109375" customWidth="1"/>
  </cols>
  <sheetData>
    <row r="1" spans="1:8" x14ac:dyDescent="0.2">
      <c r="H1" s="105"/>
    </row>
    <row r="2" spans="1:8" ht="26.25" x14ac:dyDescent="0.4">
      <c r="A2" s="21" t="s">
        <v>227</v>
      </c>
      <c r="B2" s="21"/>
      <c r="C2" s="21"/>
      <c r="D2" s="122"/>
      <c r="E2" s="120" t="str">
        <f>'Popis SÚ a nákl.účtů'!D2</f>
        <v>číslo org.: 14xx</v>
      </c>
      <c r="F2" s="120"/>
      <c r="H2" s="123"/>
    </row>
    <row r="3" spans="1:8" ht="15" x14ac:dyDescent="0.2">
      <c r="A3" s="124" t="s">
        <v>108</v>
      </c>
      <c r="B3" s="371">
        <f>'Popis SÚ a nákl.účtů'!C3</f>
        <v>0</v>
      </c>
      <c r="C3" s="371"/>
      <c r="D3" s="371"/>
      <c r="E3" s="371"/>
      <c r="F3" s="371"/>
      <c r="G3" s="371"/>
      <c r="H3" s="371"/>
    </row>
    <row r="4" spans="1:8" ht="27.75" customHeight="1" x14ac:dyDescent="0.2">
      <c r="B4" s="371"/>
      <c r="C4" s="371"/>
      <c r="D4" s="371"/>
      <c r="E4" s="371"/>
      <c r="F4" s="371"/>
      <c r="G4" s="371"/>
      <c r="H4" s="371"/>
    </row>
    <row r="5" spans="1:8" x14ac:dyDescent="0.2">
      <c r="A5" s="104"/>
    </row>
    <row r="6" spans="1:8" ht="15.75" x14ac:dyDescent="0.25">
      <c r="A6" s="125" t="s">
        <v>228</v>
      </c>
      <c r="B6" s="126"/>
    </row>
    <row r="7" spans="1:8" ht="18" x14ac:dyDescent="0.25">
      <c r="A7" s="127" t="s">
        <v>109</v>
      </c>
      <c r="B7" s="104" t="s">
        <v>110</v>
      </c>
      <c r="C7" s="128">
        <v>0</v>
      </c>
      <c r="D7" s="104" t="s">
        <v>111</v>
      </c>
    </row>
    <row r="8" spans="1:8" x14ac:dyDescent="0.2">
      <c r="A8" s="104" t="s">
        <v>112</v>
      </c>
    </row>
    <row r="9" spans="1:8" ht="57" customHeight="1" x14ac:dyDescent="0.2">
      <c r="A9" s="372"/>
      <c r="B9" s="373"/>
      <c r="C9" s="373"/>
      <c r="D9" s="373"/>
      <c r="E9" s="373"/>
      <c r="F9" s="373"/>
      <c r="G9" s="373"/>
      <c r="H9" s="374"/>
    </row>
    <row r="10" spans="1:8" x14ac:dyDescent="0.2">
      <c r="A10" s="129"/>
      <c r="B10" s="1"/>
      <c r="C10" s="1"/>
    </row>
    <row r="11" spans="1:8" ht="18" x14ac:dyDescent="0.25">
      <c r="A11" s="127" t="s">
        <v>113</v>
      </c>
      <c r="B11" s="104" t="s">
        <v>110</v>
      </c>
      <c r="C11" s="145">
        <f>SUM(C13:C17)</f>
        <v>0</v>
      </c>
      <c r="D11" s="104" t="s">
        <v>111</v>
      </c>
    </row>
    <row r="12" spans="1:8" ht="18" x14ac:dyDescent="0.25">
      <c r="A12" s="144" t="s">
        <v>131</v>
      </c>
      <c r="B12" s="104"/>
      <c r="C12" s="139"/>
      <c r="D12" s="104"/>
    </row>
    <row r="13" spans="1:8" ht="18" x14ac:dyDescent="0.25">
      <c r="A13" s="369" t="s">
        <v>26</v>
      </c>
      <c r="B13" s="370"/>
      <c r="C13" s="128"/>
      <c r="D13" s="182" t="s">
        <v>75</v>
      </c>
    </row>
    <row r="14" spans="1:8" ht="18" x14ac:dyDescent="0.25">
      <c r="A14" s="369" t="s">
        <v>26</v>
      </c>
      <c r="B14" s="370"/>
      <c r="C14" s="128"/>
      <c r="D14" s="104"/>
    </row>
    <row r="15" spans="1:8" ht="18" x14ac:dyDescent="0.25">
      <c r="A15" s="369" t="s">
        <v>26</v>
      </c>
      <c r="B15" s="370"/>
      <c r="C15" s="128"/>
      <c r="D15" s="104"/>
    </row>
    <row r="16" spans="1:8" ht="18" x14ac:dyDescent="0.25">
      <c r="A16" s="369" t="s">
        <v>26</v>
      </c>
      <c r="B16" s="370"/>
      <c r="C16" s="128"/>
      <c r="D16" s="104"/>
    </row>
    <row r="17" spans="1:8" ht="18" x14ac:dyDescent="0.25">
      <c r="A17" s="369" t="s">
        <v>26</v>
      </c>
      <c r="B17" s="370"/>
      <c r="C17" s="128"/>
      <c r="D17" s="104"/>
    </row>
    <row r="18" spans="1:8" ht="18" x14ac:dyDescent="0.25">
      <c r="A18" s="127"/>
      <c r="B18" s="104"/>
      <c r="C18" s="139"/>
      <c r="D18" s="104"/>
    </row>
    <row r="19" spans="1:8" x14ac:dyDescent="0.2">
      <c r="A19" s="104" t="s">
        <v>114</v>
      </c>
    </row>
    <row r="20" spans="1:8" ht="66" customHeight="1" x14ac:dyDescent="0.2">
      <c r="A20" s="372"/>
      <c r="B20" s="375"/>
      <c r="C20" s="375"/>
      <c r="D20" s="375"/>
      <c r="E20" s="375"/>
      <c r="F20" s="375"/>
      <c r="G20" s="375"/>
      <c r="H20" s="376"/>
    </row>
    <row r="22" spans="1:8" ht="15" x14ac:dyDescent="0.25">
      <c r="A22" s="377" t="s">
        <v>229</v>
      </c>
      <c r="B22" s="378"/>
      <c r="C22" s="130">
        <f>C7+C11</f>
        <v>0</v>
      </c>
      <c r="D22" s="104"/>
    </row>
    <row r="23" spans="1:8" ht="15" x14ac:dyDescent="0.25">
      <c r="A23" s="379" t="s">
        <v>115</v>
      </c>
      <c r="B23" s="380"/>
      <c r="C23" s="131">
        <v>0</v>
      </c>
    </row>
    <row r="24" spans="1:8" ht="20.25" x14ac:dyDescent="0.3">
      <c r="A24" s="367" t="s">
        <v>251</v>
      </c>
      <c r="B24" s="368"/>
      <c r="C24" s="132">
        <f>C22-C23</f>
        <v>0</v>
      </c>
    </row>
    <row r="25" spans="1:8" ht="15.75" x14ac:dyDescent="0.25">
      <c r="A25" s="2"/>
      <c r="B25" s="2"/>
      <c r="C25" s="133"/>
      <c r="D25" s="104"/>
    </row>
    <row r="26" spans="1:8" ht="14.25" x14ac:dyDescent="0.2">
      <c r="A26" s="104"/>
      <c r="C26" s="134"/>
    </row>
    <row r="27" spans="1:8" ht="19.5" customHeight="1" x14ac:dyDescent="0.2">
      <c r="B27" s="105" t="s">
        <v>132</v>
      </c>
      <c r="C27" s="178">
        <f ca="1">'Popis SÚ a nákl.účtů'!B166</f>
        <v>46202</v>
      </c>
      <c r="D27" s="105" t="s">
        <v>96</v>
      </c>
      <c r="E27" s="104" t="s">
        <v>133</v>
      </c>
    </row>
    <row r="28" spans="1:8" ht="19.5" customHeight="1" x14ac:dyDescent="0.2">
      <c r="B28" s="105" t="s">
        <v>101</v>
      </c>
      <c r="C28" s="179">
        <f>'Popis SÚ a nákl.účtů'!B167</f>
        <v>0</v>
      </c>
    </row>
    <row r="29" spans="1:8" ht="19.5" customHeight="1" x14ac:dyDescent="0.2">
      <c r="B29" s="105" t="s">
        <v>103</v>
      </c>
      <c r="C29" s="179">
        <f>'Popis SÚ a nákl.účtů'!B168</f>
        <v>0</v>
      </c>
    </row>
    <row r="30" spans="1:8" ht="19.5" customHeight="1" x14ac:dyDescent="0.2">
      <c r="B30" s="105" t="s">
        <v>104</v>
      </c>
      <c r="C30" s="179">
        <f>'Popis SÚ a nákl.účtů'!B169</f>
        <v>0</v>
      </c>
      <c r="D30" s="105" t="s">
        <v>96</v>
      </c>
      <c r="E30" s="104" t="s">
        <v>133</v>
      </c>
    </row>
  </sheetData>
  <mergeCells count="11">
    <mergeCell ref="B3:H4"/>
    <mergeCell ref="A9:H9"/>
    <mergeCell ref="A20:H20"/>
    <mergeCell ref="A22:B22"/>
    <mergeCell ref="A23:B23"/>
    <mergeCell ref="A24:B24"/>
    <mergeCell ref="A13:B13"/>
    <mergeCell ref="A14:B14"/>
    <mergeCell ref="A16:B16"/>
    <mergeCell ref="A15:B15"/>
    <mergeCell ref="A17:B17"/>
  </mergeCells>
  <pageMargins left="0.25" right="0.25" top="0.75" bottom="0.75" header="0.3" footer="0.3"/>
  <pageSetup paperSize="9" scale="7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Popis SÚ a nákl.účtů</vt:lpstr>
      <vt:lpstr>Transfery</vt:lpstr>
      <vt:lpstr>Transferové odpisy</vt:lpstr>
      <vt:lpstr>Rozdělení HV</vt:lpstr>
      <vt:lpstr>'Transferové odpisy'!Názvy_tisku</vt:lpstr>
      <vt:lpstr>Transfery!Názvy_tisku</vt:lpstr>
      <vt:lpstr>'Popis SÚ a nákl.účtů'!Oblast_tisku</vt:lpstr>
    </vt:vector>
  </TitlesOfParts>
  <Company>kulk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machovap</dc:creator>
  <cp:lastModifiedBy>Trpkošová Eva</cp:lastModifiedBy>
  <cp:lastPrinted>2024-01-15T17:28:05Z</cp:lastPrinted>
  <dcterms:created xsi:type="dcterms:W3CDTF">2011-11-14T09:06:15Z</dcterms:created>
  <dcterms:modified xsi:type="dcterms:W3CDTF">2026-06-29T09:38:07Z</dcterms:modified>
</cp:coreProperties>
</file>